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activeTab="0"/>
  </bookViews>
  <sheets>
    <sheet name="Бюд. і інші ТЕ" sheetId="1" r:id="rId1"/>
    <sheet name="бюдж.ВТЕ" sheetId="2" r:id="rId2"/>
    <sheet name="бюджТТЕ" sheetId="3" r:id="rId3"/>
    <sheet name="бюдж ПТЕ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<sst xmlns="http://schemas.openxmlformats.org/spreadsheetml/2006/main" count="376" uniqueCount="89">
  <si>
    <t>комунального підприємства по експлуатації теплового господарства «Тепловик» Старокостянтинівської міської ради</t>
  </si>
  <si>
    <t>№ з/п</t>
  </si>
  <si>
    <t>Найменування  показників</t>
  </si>
  <si>
    <t>тис. грн на рік</t>
  </si>
  <si>
    <t>грн/Гкал</t>
  </si>
  <si>
    <t>Виробнича собівартість, у т. ч.:</t>
  </si>
  <si>
    <t>прямі матеріальні витрати, у т. ч.:</t>
  </si>
  <si>
    <t>витрати на паливо для виробництва теплової енергії котельнями</t>
  </si>
  <si>
    <t>витрати на електроенергію</t>
  </si>
  <si>
    <t>собівартість  теплової енергії власних  ТЕЦ,  ТЕС,  АЕС,  КГУ, у т. ч.:</t>
  </si>
  <si>
    <t>1.1.3.1</t>
  </si>
  <si>
    <t>витрати на паливо у собівартості теплової енергії власних ТЕЦ, ТЕС, АЕС, КГУ</t>
  </si>
  <si>
    <t>вода для технологічних потреб та водовідведення</t>
  </si>
  <si>
    <t>матеріали, запасні частини та інші матеріальні ресурси</t>
  </si>
  <si>
    <t>прямі витрати на оплату праці з відрахуваннями на соціальні заходи</t>
  </si>
  <si>
    <t>інші прямі витрати, у т. ч.:</t>
  </si>
  <si>
    <t>амортизаційні відрахування</t>
  </si>
  <si>
    <t>інші прямі витрати</t>
  </si>
  <si>
    <t>загальновиробничі витрати, у т. ч.:</t>
  </si>
  <si>
    <t>витрати на оплату праці з відрахуваннями на соціальні заходи</t>
  </si>
  <si>
    <t>інші витрати</t>
  </si>
  <si>
    <t>Адміністративні витрати, у т. ч.:</t>
  </si>
  <si>
    <t>Витрати на збут, у т.ч.:</t>
  </si>
  <si>
    <t>Фінансові витрати</t>
  </si>
  <si>
    <t>Повна собівартість</t>
  </si>
  <si>
    <t>Витрати на покриття втрат</t>
  </si>
  <si>
    <t>Розрахунковий прибуток, у т. ч.:</t>
  </si>
  <si>
    <t>податок на прибуток</t>
  </si>
  <si>
    <t>резервний фонд (капітал) та дивіденди</t>
  </si>
  <si>
    <t>на розвиток виробництва (виробничі інвестиції)</t>
  </si>
  <si>
    <t>інше використання прибутку (прибуток у тарифах ТЕЦ, ТЕС, КГУ)</t>
  </si>
  <si>
    <t>Вартість  теплової енергії за відповідним тарифом</t>
  </si>
  <si>
    <t>Тариф на теплову енергію, грн/Гкал, у т. ч.:</t>
  </si>
  <si>
    <t>Паливна складова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</si>
  <si>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</si>
  <si>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</si>
  <si>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</si>
  <si>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</si>
  <si>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</si>
  <si>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t xml:space="preserve">        </t>
  </si>
  <si>
    <t>1</t>
  </si>
  <si>
    <t>1.1</t>
  </si>
  <si>
    <t>1.1.1</t>
  </si>
  <si>
    <t>1.1.2</t>
  </si>
  <si>
    <t>1.1.3</t>
  </si>
  <si>
    <t>1.1.4</t>
  </si>
  <si>
    <t>1.1.5</t>
  </si>
  <si>
    <t>1.2</t>
  </si>
  <si>
    <t>1.3</t>
  </si>
  <si>
    <t>1.3.1</t>
  </si>
  <si>
    <t>1.3.2</t>
  </si>
  <si>
    <t>1.4</t>
  </si>
  <si>
    <t>1.4.1</t>
  </si>
  <si>
    <t>1.4.2</t>
  </si>
  <si>
    <t>2</t>
  </si>
  <si>
    <t>2.1</t>
  </si>
  <si>
    <t>2.2</t>
  </si>
  <si>
    <t>3</t>
  </si>
  <si>
    <t>3.1</t>
  </si>
  <si>
    <t>3.2</t>
  </si>
  <si>
    <t>4</t>
  </si>
  <si>
    <t>5</t>
  </si>
  <si>
    <t>6</t>
  </si>
  <si>
    <t>7</t>
  </si>
  <si>
    <t>7.1</t>
  </si>
  <si>
    <t>7.2</t>
  </si>
  <si>
    <t>7.3</t>
  </si>
  <si>
    <t>7.4</t>
  </si>
  <si>
    <t>8</t>
  </si>
  <si>
    <t>9</t>
  </si>
  <si>
    <t>9.1</t>
  </si>
  <si>
    <t>9.2</t>
  </si>
  <si>
    <t>10</t>
  </si>
  <si>
    <t>11</t>
  </si>
  <si>
    <t>12</t>
  </si>
  <si>
    <t>13</t>
  </si>
  <si>
    <t>х</t>
  </si>
  <si>
    <t>14</t>
  </si>
  <si>
    <t>Тариф на теплову енергію, грн/Гкал, з ПДВ</t>
  </si>
  <si>
    <t>Структура тарифу на траспортування теплової  енергії</t>
  </si>
  <si>
    <t>Структура тарифу на постачання теплової  енергії</t>
  </si>
  <si>
    <t>Для потреб бюджетних установ</t>
  </si>
  <si>
    <t>Для потреб інших споживачів</t>
  </si>
  <si>
    <t>Планова структура тарифу на виробництво теплової  енергії</t>
  </si>
  <si>
    <t>Структура тарифу на теплову  енергію</t>
  </si>
  <si>
    <t>Додаток 5</t>
  </si>
  <si>
    <t>Додаток 6</t>
  </si>
  <si>
    <t>Додаток 7</t>
  </si>
  <si>
    <t>Додаток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</si>
</sst>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empus Sans ITC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empus Sans ITC"/>
      <family val="5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165" fontId="10" fillId="0" borderId="10" xfId="58" applyFont="1" applyBorder="1" applyAlignment="1">
      <alignment horizontal="center" vertical="center" wrapText="1"/>
    </xf>
    <xf numFmtId="165" fontId="49" fillId="0" borderId="10" xfId="58" applyFont="1" applyBorder="1" applyAlignment="1">
      <alignment horizontal="center" vertical="center" wrapText="1"/>
    </xf>
    <xf numFmtId="165" fontId="50" fillId="0" borderId="10" xfId="58" applyFont="1" applyBorder="1" applyAlignment="1">
      <alignment horizontal="center" vertical="center" wrapText="1"/>
    </xf>
    <xf numFmtId="165" fontId="55" fillId="0" borderId="10" xfId="58" applyFont="1" applyBorder="1" applyAlignment="1">
      <alignment vertical="center" wrapText="1"/>
    </xf>
    <xf numFmtId="165" fontId="47" fillId="0" borderId="10" xfId="58" applyFont="1" applyBorder="1" applyAlignment="1">
      <alignment horizontal="center"/>
    </xf>
    <xf numFmtId="165" fontId="10" fillId="0" borderId="10" xfId="58" applyFont="1" applyBorder="1" applyAlignment="1">
      <alignment vertical="center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51" fillId="0" borderId="10" xfId="58" applyFont="1" applyBorder="1" applyAlignment="1">
      <alignment horizontal="center" vertical="center" wrapText="1"/>
    </xf>
    <xf numFmtId="165" fontId="49" fillId="0" borderId="10" xfId="58" applyFont="1" applyBorder="1" applyAlignment="1">
      <alignment horizontal="left" vertical="center" wrapText="1"/>
    </xf>
    <xf numFmtId="165" fontId="50" fillId="0" borderId="10" xfId="58" applyFont="1" applyBorder="1" applyAlignment="1">
      <alignment horizontal="left" vertical="center" wrapText="1"/>
    </xf>
    <xf numFmtId="165" fontId="49" fillId="0" borderId="10" xfId="58" applyFont="1" applyBorder="1" applyAlignment="1">
      <alignment horizontal="center" vertical="center"/>
    </xf>
    <xf numFmtId="165" fontId="0" fillId="0" borderId="10" xfId="58" applyFont="1" applyBorder="1" applyAlignment="1">
      <alignment horizontal="center"/>
    </xf>
    <xf numFmtId="165" fontId="13" fillId="0" borderId="10" xfId="58" applyFont="1" applyBorder="1" applyAlignment="1">
      <alignment horizontal="center"/>
    </xf>
    <xf numFmtId="165" fontId="12" fillId="0" borderId="10" xfId="58" applyFont="1" applyBorder="1" applyAlignment="1">
      <alignment horizontal="center"/>
    </xf>
    <xf numFmtId="165" fontId="49" fillId="0" borderId="10" xfId="58" applyFont="1" applyBorder="1" applyAlignment="1">
      <alignment wrapText="1"/>
    </xf>
    <xf numFmtId="164" fontId="49" fillId="0" borderId="10" xfId="58" applyNumberFormat="1" applyFont="1" applyBorder="1" applyAlignment="1">
      <alignment wrapText="1"/>
    </xf>
    <xf numFmtId="165" fontId="49" fillId="0" borderId="10" xfId="58" applyFont="1" applyBorder="1" applyAlignment="1">
      <alignment vertical="center" wrapText="1"/>
    </xf>
    <xf numFmtId="165" fontId="50" fillId="0" borderId="10" xfId="58" applyFont="1" applyBorder="1" applyAlignment="1">
      <alignment vertical="center" wrapText="1"/>
    </xf>
    <xf numFmtId="165" fontId="49" fillId="0" borderId="10" xfId="58" applyFont="1" applyFill="1" applyBorder="1" applyAlignment="1">
      <alignment vertical="center" wrapText="1"/>
    </xf>
    <xf numFmtId="165" fontId="50" fillId="0" borderId="10" xfId="58" applyFont="1" applyFill="1" applyBorder="1" applyAlignment="1">
      <alignment vertical="center" wrapText="1"/>
    </xf>
    <xf numFmtId="165" fontId="10" fillId="0" borderId="0" xfId="58" applyFont="1" applyBorder="1" applyAlignment="1">
      <alignment vertical="center" wrapText="1"/>
    </xf>
    <xf numFmtId="165" fontId="49" fillId="0" borderId="0" xfId="58" applyFont="1" applyBorder="1" applyAlignment="1">
      <alignment horizontal="center" vertical="center" wrapText="1"/>
    </xf>
    <xf numFmtId="165" fontId="50" fillId="0" borderId="0" xfId="58" applyFont="1" applyBorder="1" applyAlignment="1">
      <alignment horizontal="center" vertical="center" wrapText="1"/>
    </xf>
    <xf numFmtId="165" fontId="49" fillId="0" borderId="10" xfId="58" applyFont="1" applyFill="1" applyBorder="1" applyAlignment="1">
      <alignment horizontal="center" vertical="center" wrapText="1"/>
    </xf>
    <xf numFmtId="165" fontId="50" fillId="0" borderId="10" xfId="58" applyFont="1" applyFill="1" applyBorder="1" applyAlignment="1">
      <alignment horizontal="center" vertical="center" wrapText="1"/>
    </xf>
    <xf numFmtId="165" fontId="10" fillId="0" borderId="11" xfId="58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165" fontId="10" fillId="0" borderId="0" xfId="58" applyFont="1" applyBorder="1" applyAlignment="1">
      <alignment horizontal="center" vertical="center" wrapText="1"/>
    </xf>
    <xf numFmtId="165" fontId="49" fillId="0" borderId="0" xfId="58" applyFont="1" applyBorder="1" applyAlignment="1">
      <alignment vertical="center" wrapText="1"/>
    </xf>
    <xf numFmtId="165" fontId="49" fillId="0" borderId="0" xfId="58" applyFont="1" applyFill="1" applyBorder="1" applyAlignment="1">
      <alignment horizontal="center" vertical="center" wrapText="1"/>
    </xf>
    <xf numFmtId="165" fontId="50" fillId="0" borderId="0" xfId="58" applyFont="1" applyFill="1" applyBorder="1" applyAlignment="1">
      <alignment horizontal="center" vertical="center" wrapText="1"/>
    </xf>
    <xf numFmtId="165" fontId="50" fillId="0" borderId="0" xfId="58" applyFont="1" applyBorder="1" applyAlignment="1">
      <alignment vertical="center" wrapText="1"/>
    </xf>
    <xf numFmtId="165" fontId="49" fillId="0" borderId="0" xfId="58" applyFont="1" applyFill="1" applyBorder="1" applyAlignment="1">
      <alignment vertical="center" wrapText="1"/>
    </xf>
    <xf numFmtId="165" fontId="50" fillId="0" borderId="0" xfId="58" applyFont="1" applyFill="1" applyBorder="1" applyAlignment="1">
      <alignment vertical="center" wrapText="1"/>
    </xf>
    <xf numFmtId="165" fontId="55" fillId="0" borderId="0" xfId="58" applyFont="1" applyBorder="1" applyAlignment="1">
      <alignment vertical="center" wrapText="1"/>
    </xf>
    <xf numFmtId="165" fontId="0" fillId="0" borderId="0" xfId="58" applyFont="1" applyBorder="1" applyAlignment="1">
      <alignment horizontal="center"/>
    </xf>
    <xf numFmtId="165" fontId="47" fillId="0" borderId="0" xfId="58" applyFont="1" applyBorder="1" applyAlignment="1">
      <alignment horizontal="center"/>
    </xf>
    <xf numFmtId="165" fontId="13" fillId="0" borderId="0" xfId="58" applyFont="1" applyBorder="1" applyAlignment="1">
      <alignment horizontal="center"/>
    </xf>
    <xf numFmtId="165" fontId="12" fillId="0" borderId="0" xfId="58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49" fillId="0" borderId="12" xfId="58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65" fontId="51" fillId="0" borderId="10" xfId="58" applyFont="1" applyBorder="1" applyAlignment="1">
      <alignment horizontal="center" wrapText="1"/>
    </xf>
    <xf numFmtId="164" fontId="49" fillId="0" borderId="10" xfId="58" applyNumberFormat="1" applyFont="1" applyBorder="1" applyAlignment="1">
      <alignment horizontal="center" vertical="center" wrapText="1"/>
    </xf>
    <xf numFmtId="165" fontId="50" fillId="0" borderId="10" xfId="58" applyNumberFormat="1" applyFont="1" applyBorder="1" applyAlignment="1">
      <alignment horizontal="center" vertical="center" wrapText="1"/>
    </xf>
    <xf numFmtId="165" fontId="47" fillId="0" borderId="10" xfId="58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49" fontId="49" fillId="0" borderId="15" xfId="0" applyNumberFormat="1" applyFont="1" applyBorder="1" applyAlignment="1">
      <alignment horizontal="right" vertical="center"/>
    </xf>
    <xf numFmtId="49" fontId="56" fillId="0" borderId="16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65" fontId="48" fillId="0" borderId="0" xfId="58" applyFont="1" applyAlignment="1">
      <alignment horizontal="center" vertical="center"/>
    </xf>
    <xf numFmtId="165" fontId="48" fillId="0" borderId="0" xfId="58" applyFont="1" applyAlignment="1">
      <alignment horizontal="center" vertical="center" wrapText="1"/>
    </xf>
    <xf numFmtId="165" fontId="49" fillId="0" borderId="15" xfId="58" applyFont="1" applyBorder="1" applyAlignment="1">
      <alignment horizontal="right" vertical="center"/>
    </xf>
    <xf numFmtId="165" fontId="56" fillId="0" borderId="16" xfId="58" applyFont="1" applyBorder="1" applyAlignment="1">
      <alignment horizontal="center" vertical="center" wrapText="1"/>
    </xf>
    <xf numFmtId="165" fontId="56" fillId="0" borderId="17" xfId="58" applyFont="1" applyBorder="1" applyAlignment="1">
      <alignment horizontal="center" vertical="center" wrapText="1"/>
    </xf>
    <xf numFmtId="165" fontId="56" fillId="0" borderId="13" xfId="58" applyFont="1" applyBorder="1" applyAlignment="1">
      <alignment horizontal="center" vertical="center" wrapText="1"/>
    </xf>
    <xf numFmtId="165" fontId="56" fillId="0" borderId="14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6">
      <selection activeCell="A1" sqref="A1:F1"/>
    </sheetView>
  </sheetViews>
  <sheetFormatPr defaultColWidth="9.140625" defaultRowHeight="15"/>
  <cols>
    <col min="2" max="2" width="58.421875" style="0" customWidth="1"/>
    <col min="3" max="3" width="16.57421875" style="0" customWidth="1"/>
    <col min="4" max="4" width="16.7109375" style="0" customWidth="1"/>
    <col min="5" max="5" width="15.421875" style="0" customWidth="1"/>
    <col min="6" max="6" width="16.8515625" style="0" customWidth="1"/>
    <col min="8" max="8" width="11.00390625" style="0" customWidth="1"/>
    <col min="10" max="10" width="10.140625" style="0" customWidth="1"/>
    <col min="19" max="19" width="11.421875" style="0" bestFit="1" customWidth="1"/>
    <col min="20" max="22" width="10.421875" style="0" bestFit="1" customWidth="1"/>
  </cols>
  <sheetData>
    <row r="1" spans="1:6" ht="15">
      <c r="A1" s="71" t="s">
        <v>85</v>
      </c>
      <c r="B1" s="71"/>
      <c r="C1" s="71"/>
      <c r="D1" s="71"/>
      <c r="E1" s="71"/>
      <c r="F1" s="71"/>
    </row>
    <row r="2" spans="1:6" ht="15.75">
      <c r="A2" s="72" t="s">
        <v>84</v>
      </c>
      <c r="B2" s="72"/>
      <c r="C2" s="72"/>
      <c r="D2" s="72"/>
      <c r="E2" s="72"/>
      <c r="F2" s="72"/>
    </row>
    <row r="3" spans="1:6" ht="48.75" customHeight="1">
      <c r="A3" s="73" t="s">
        <v>0</v>
      </c>
      <c r="B3" s="73"/>
      <c r="C3" s="73"/>
      <c r="D3" s="73"/>
      <c r="E3" s="73"/>
      <c r="F3" s="73"/>
    </row>
    <row r="4" spans="1:6" ht="15">
      <c r="A4" s="74"/>
      <c r="B4" s="74"/>
      <c r="C4" s="74"/>
      <c r="D4" s="74"/>
      <c r="E4" s="74"/>
      <c r="F4" s="74"/>
    </row>
    <row r="5" spans="1:6" ht="15">
      <c r="A5" s="75" t="s">
        <v>1</v>
      </c>
      <c r="B5" s="77" t="s">
        <v>2</v>
      </c>
      <c r="C5" s="69" t="s">
        <v>81</v>
      </c>
      <c r="D5" s="70"/>
      <c r="E5" s="69" t="s">
        <v>82</v>
      </c>
      <c r="F5" s="70"/>
    </row>
    <row r="6" spans="1:6" ht="15">
      <c r="A6" s="76"/>
      <c r="B6" s="78"/>
      <c r="C6" s="9" t="s">
        <v>3</v>
      </c>
      <c r="D6" s="9" t="s">
        <v>4</v>
      </c>
      <c r="E6" s="9" t="s">
        <v>3</v>
      </c>
      <c r="F6" s="9" t="s">
        <v>4</v>
      </c>
    </row>
    <row r="7" spans="1:19" ht="15">
      <c r="A7" s="10" t="s">
        <v>40</v>
      </c>
      <c r="B7" s="11">
        <v>2</v>
      </c>
      <c r="C7" s="11">
        <v>3</v>
      </c>
      <c r="D7" s="11">
        <v>4</v>
      </c>
      <c r="E7" s="11">
        <v>3</v>
      </c>
      <c r="F7" s="11">
        <v>4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1:22" ht="22.5" customHeight="1">
      <c r="A8" s="5" t="s">
        <v>40</v>
      </c>
      <c r="B8" s="6" t="s">
        <v>5</v>
      </c>
      <c r="C8" s="67">
        <f>C9+C16+C17+C20</f>
        <v>11844.899999999998</v>
      </c>
      <c r="D8" s="67">
        <v>1405.09</v>
      </c>
      <c r="E8" s="24">
        <f>E9+E16+E17+E20</f>
        <v>952.542780065</v>
      </c>
      <c r="F8" s="24">
        <f>SUM(F16,F17,F9,F20)</f>
        <v>1405.0938498743797</v>
      </c>
      <c r="G8" s="46"/>
      <c r="H8" s="46"/>
      <c r="I8" s="46"/>
      <c r="J8" s="46"/>
      <c r="K8" s="46"/>
      <c r="L8" s="46"/>
      <c r="M8" s="46"/>
      <c r="N8" s="46"/>
      <c r="O8" s="39"/>
      <c r="P8" s="39"/>
      <c r="Q8" s="39"/>
      <c r="R8" s="39"/>
      <c r="S8" s="25"/>
      <c r="T8" s="25"/>
      <c r="U8" s="25"/>
      <c r="V8" s="25"/>
    </row>
    <row r="9" spans="1:22" ht="20.25" customHeight="1">
      <c r="A9" s="5" t="s">
        <v>41</v>
      </c>
      <c r="B9" s="6" t="s">
        <v>6</v>
      </c>
      <c r="C9" s="67">
        <f>C10+C11+C14+C15</f>
        <v>9956.419999999998</v>
      </c>
      <c r="D9" s="67">
        <f>D10+D11+D14+D15</f>
        <v>1181.0650015009246</v>
      </c>
      <c r="E9" s="24">
        <f>SUM(E10,E11,E14,E15)</f>
        <v>800.76306</v>
      </c>
      <c r="F9" s="24">
        <f>SUM(F10,F11,F14,F15)</f>
        <v>1181.0725347893451</v>
      </c>
      <c r="G9" s="40"/>
      <c r="H9" s="40"/>
      <c r="I9" s="40"/>
      <c r="J9" s="40"/>
      <c r="K9" s="40"/>
      <c r="L9" s="40"/>
      <c r="M9" s="40"/>
      <c r="N9" s="40"/>
      <c r="O9" s="47"/>
      <c r="P9" s="47"/>
      <c r="Q9" s="47"/>
      <c r="R9" s="47"/>
      <c r="S9" s="25"/>
      <c r="T9" s="25"/>
      <c r="U9" s="25"/>
      <c r="V9" s="25"/>
    </row>
    <row r="10" spans="1:22" ht="24" customHeight="1">
      <c r="A10" s="7" t="s">
        <v>42</v>
      </c>
      <c r="B10" s="6" t="s">
        <v>7</v>
      </c>
      <c r="C10" s="67">
        <f>'бюдж.ВТЕ'!C10</f>
        <v>9359.58</v>
      </c>
      <c r="D10" s="67">
        <f>'бюдж.ВТЕ'!D10</f>
        <v>1110.27</v>
      </c>
      <c r="E10" s="24">
        <f>'бюдж.ВТЕ'!E10</f>
        <v>752.76306</v>
      </c>
      <c r="F10" s="24">
        <f>'бюдж.ВТЕ'!F10</f>
        <v>1110.27</v>
      </c>
      <c r="G10" s="40"/>
      <c r="H10" s="40"/>
      <c r="I10" s="48"/>
      <c r="J10" s="40"/>
      <c r="K10" s="40"/>
      <c r="L10" s="40"/>
      <c r="M10" s="40"/>
      <c r="N10" s="40"/>
      <c r="O10" s="47"/>
      <c r="P10" s="47"/>
      <c r="Q10" s="47"/>
      <c r="R10" s="47"/>
      <c r="S10" s="25"/>
      <c r="T10" s="25"/>
      <c r="U10" s="25"/>
      <c r="V10" s="25"/>
    </row>
    <row r="11" spans="1:22" ht="23.25" customHeight="1">
      <c r="A11" s="7" t="s">
        <v>43</v>
      </c>
      <c r="B11" s="8" t="s">
        <v>8</v>
      </c>
      <c r="C11" s="67">
        <v>550.06</v>
      </c>
      <c r="D11" s="67">
        <v>65.24578349953049</v>
      </c>
      <c r="E11" s="24">
        <v>44.24</v>
      </c>
      <c r="F11" s="24">
        <v>65.25</v>
      </c>
      <c r="G11" s="41"/>
      <c r="H11" s="41"/>
      <c r="I11" s="49"/>
      <c r="J11" s="41"/>
      <c r="K11" s="41"/>
      <c r="L11" s="41"/>
      <c r="M11" s="41"/>
      <c r="N11" s="41"/>
      <c r="O11" s="50"/>
      <c r="P11" s="50"/>
      <c r="Q11" s="50"/>
      <c r="R11" s="50"/>
      <c r="S11" s="25"/>
      <c r="T11" s="25"/>
      <c r="U11" s="25"/>
      <c r="V11" s="25"/>
    </row>
    <row r="12" spans="1:22" ht="25.5" customHeight="1">
      <c r="A12" s="5" t="s">
        <v>44</v>
      </c>
      <c r="B12" s="6" t="s">
        <v>9</v>
      </c>
      <c r="C12" s="67">
        <v>0</v>
      </c>
      <c r="D12" s="67">
        <v>0</v>
      </c>
      <c r="E12" s="24">
        <v>0</v>
      </c>
      <c r="F12" s="24">
        <v>0</v>
      </c>
      <c r="G12" s="40"/>
      <c r="H12" s="40"/>
      <c r="I12" s="48"/>
      <c r="J12" s="40"/>
      <c r="K12" s="40"/>
      <c r="L12" s="40"/>
      <c r="M12" s="40"/>
      <c r="N12" s="40"/>
      <c r="O12" s="47"/>
      <c r="P12" s="47"/>
      <c r="Q12" s="47"/>
      <c r="R12" s="47"/>
      <c r="S12" s="25"/>
      <c r="T12" s="25"/>
      <c r="U12" s="25"/>
      <c r="V12" s="25"/>
    </row>
    <row r="13" spans="1:22" ht="28.5" customHeight="1">
      <c r="A13" s="7" t="s">
        <v>10</v>
      </c>
      <c r="B13" s="8" t="s">
        <v>11</v>
      </c>
      <c r="C13" s="67">
        <v>0</v>
      </c>
      <c r="D13" s="67">
        <v>0</v>
      </c>
      <c r="E13" s="24">
        <v>0</v>
      </c>
      <c r="F13" s="24">
        <v>0</v>
      </c>
      <c r="G13" s="41"/>
      <c r="H13" s="41"/>
      <c r="I13" s="49"/>
      <c r="J13" s="41"/>
      <c r="K13" s="41"/>
      <c r="L13" s="41"/>
      <c r="M13" s="41"/>
      <c r="N13" s="41"/>
      <c r="O13" s="50"/>
      <c r="P13" s="50"/>
      <c r="Q13" s="50"/>
      <c r="R13" s="50"/>
      <c r="S13" s="25"/>
      <c r="T13" s="25"/>
      <c r="U13" s="25"/>
      <c r="V13" s="25"/>
    </row>
    <row r="14" spans="1:22" ht="24" customHeight="1">
      <c r="A14" s="7" t="s">
        <v>45</v>
      </c>
      <c r="B14" s="8" t="s">
        <v>12</v>
      </c>
      <c r="C14" s="67">
        <v>20.82</v>
      </c>
      <c r="D14" s="67">
        <v>2.4721072645921662</v>
      </c>
      <c r="E14" s="24">
        <v>1.67</v>
      </c>
      <c r="F14" s="24">
        <v>2.469646017699115</v>
      </c>
      <c r="G14" s="41"/>
      <c r="H14" s="41"/>
      <c r="I14" s="49"/>
      <c r="J14" s="41"/>
      <c r="K14" s="41"/>
      <c r="L14" s="41"/>
      <c r="M14" s="41"/>
      <c r="N14" s="41"/>
      <c r="O14" s="50"/>
      <c r="P14" s="50"/>
      <c r="Q14" s="50"/>
      <c r="R14" s="50"/>
      <c r="S14" s="25"/>
      <c r="T14" s="25"/>
      <c r="U14" s="25"/>
      <c r="V14" s="25"/>
    </row>
    <row r="15" spans="1:22" ht="24" customHeight="1">
      <c r="A15" s="7" t="s">
        <v>46</v>
      </c>
      <c r="B15" s="8" t="s">
        <v>13</v>
      </c>
      <c r="C15" s="67">
        <v>25.96</v>
      </c>
      <c r="D15" s="67">
        <v>3.077110736802149</v>
      </c>
      <c r="E15" s="24">
        <v>2.09</v>
      </c>
      <c r="F15" s="24">
        <v>3.082888771646218</v>
      </c>
      <c r="G15" s="41"/>
      <c r="H15" s="41"/>
      <c r="I15" s="49"/>
      <c r="J15" s="41"/>
      <c r="K15" s="41"/>
      <c r="L15" s="41"/>
      <c r="M15" s="41"/>
      <c r="N15" s="41"/>
      <c r="O15" s="50"/>
      <c r="P15" s="50"/>
      <c r="Q15" s="50"/>
      <c r="R15" s="50"/>
      <c r="S15" s="25"/>
      <c r="T15" s="25"/>
      <c r="U15" s="25"/>
      <c r="V15" s="25"/>
    </row>
    <row r="16" spans="1:22" ht="26.25" customHeight="1">
      <c r="A16" s="5" t="s">
        <v>47</v>
      </c>
      <c r="B16" s="6" t="s">
        <v>14</v>
      </c>
      <c r="C16" s="67">
        <v>986.31</v>
      </c>
      <c r="D16" s="67">
        <v>117.00159072258698</v>
      </c>
      <c r="E16" s="24">
        <v>79.23</v>
      </c>
      <c r="F16" s="24">
        <v>117.0041963633113</v>
      </c>
      <c r="G16" s="40"/>
      <c r="H16" s="40"/>
      <c r="I16" s="40"/>
      <c r="J16" s="40"/>
      <c r="K16" s="40"/>
      <c r="L16" s="40"/>
      <c r="M16" s="40"/>
      <c r="N16" s="40"/>
      <c r="O16" s="51"/>
      <c r="P16" s="47"/>
      <c r="Q16" s="47"/>
      <c r="R16" s="47"/>
      <c r="S16" s="25"/>
      <c r="T16" s="25"/>
      <c r="U16" s="25"/>
      <c r="V16" s="25"/>
    </row>
    <row r="17" spans="1:22" ht="24" customHeight="1">
      <c r="A17" s="5" t="s">
        <v>48</v>
      </c>
      <c r="B17" s="6" t="s">
        <v>15</v>
      </c>
      <c r="C17" s="67">
        <v>215.05</v>
      </c>
      <c r="D17" s="67">
        <v>25.506239433750707</v>
      </c>
      <c r="E17" s="24">
        <f>SUM(E18,E19)</f>
        <v>17.289720065</v>
      </c>
      <c r="F17" s="24">
        <v>25.51</v>
      </c>
      <c r="G17" s="48"/>
      <c r="H17" s="40"/>
      <c r="I17" s="48"/>
      <c r="J17" s="40"/>
      <c r="K17" s="40"/>
      <c r="L17" s="40"/>
      <c r="M17" s="40"/>
      <c r="N17" s="40"/>
      <c r="O17" s="51"/>
      <c r="P17" s="51"/>
      <c r="Q17" s="51"/>
      <c r="R17" s="51"/>
      <c r="S17" s="25"/>
      <c r="T17" s="25"/>
      <c r="U17" s="25"/>
      <c r="V17" s="25"/>
    </row>
    <row r="18" spans="1:22" ht="24.75" customHeight="1">
      <c r="A18" s="7" t="s">
        <v>49</v>
      </c>
      <c r="B18" s="8" t="s">
        <v>16</v>
      </c>
      <c r="C18" s="67">
        <v>151.82</v>
      </c>
      <c r="D18" s="67">
        <v>18.011743772241992</v>
      </c>
      <c r="E18" s="24">
        <v>12.210070065000002</v>
      </c>
      <c r="F18" s="24">
        <v>18.010914454277284</v>
      </c>
      <c r="G18" s="49"/>
      <c r="H18" s="41"/>
      <c r="I18" s="49"/>
      <c r="J18" s="41"/>
      <c r="K18" s="41"/>
      <c r="L18" s="41"/>
      <c r="M18" s="41"/>
      <c r="N18" s="41"/>
      <c r="O18" s="52"/>
      <c r="P18" s="50"/>
      <c r="Q18" s="50"/>
      <c r="R18" s="50"/>
      <c r="S18" s="25"/>
      <c r="T18" s="25"/>
      <c r="U18" s="25"/>
      <c r="V18" s="25"/>
    </row>
    <row r="19" spans="1:22" ht="18.75" customHeight="1">
      <c r="A19" s="7" t="s">
        <v>50</v>
      </c>
      <c r="B19" s="8" t="s">
        <v>17</v>
      </c>
      <c r="C19" s="67">
        <v>63.23</v>
      </c>
      <c r="D19" s="67">
        <v>7.5</v>
      </c>
      <c r="E19" s="24">
        <v>5.07965</v>
      </c>
      <c r="F19" s="24">
        <v>7.5</v>
      </c>
      <c r="G19" s="49"/>
      <c r="H19" s="41"/>
      <c r="I19" s="49"/>
      <c r="J19" s="41"/>
      <c r="K19" s="41"/>
      <c r="L19" s="41"/>
      <c r="M19" s="41"/>
      <c r="N19" s="41"/>
      <c r="O19" s="52"/>
      <c r="P19" s="50"/>
      <c r="Q19" s="50"/>
      <c r="R19" s="50"/>
      <c r="S19" s="25"/>
      <c r="T19" s="25"/>
      <c r="U19" s="25"/>
      <c r="V19" s="25"/>
    </row>
    <row r="20" spans="1:22" ht="22.5" customHeight="1">
      <c r="A20" s="5" t="s">
        <v>51</v>
      </c>
      <c r="B20" s="6" t="s">
        <v>18</v>
      </c>
      <c r="C20" s="67">
        <v>687.12</v>
      </c>
      <c r="D20" s="67">
        <v>81.51056359478608</v>
      </c>
      <c r="E20" s="24">
        <v>55.26</v>
      </c>
      <c r="F20" s="24">
        <v>81.50711872172322</v>
      </c>
      <c r="G20" s="48"/>
      <c r="H20" s="40"/>
      <c r="I20" s="48"/>
      <c r="J20" s="40"/>
      <c r="K20" s="40"/>
      <c r="L20" s="40"/>
      <c r="M20" s="40"/>
      <c r="N20" s="40"/>
      <c r="O20" s="51"/>
      <c r="P20" s="51"/>
      <c r="Q20" s="51"/>
      <c r="R20" s="51"/>
      <c r="S20" s="25"/>
      <c r="T20" s="25"/>
      <c r="U20" s="25"/>
      <c r="V20" s="25"/>
    </row>
    <row r="21" spans="1:22" ht="23.25" customHeight="1">
      <c r="A21" s="7" t="s">
        <v>52</v>
      </c>
      <c r="B21" s="8" t="s">
        <v>19</v>
      </c>
      <c r="C21" s="67">
        <v>625.08</v>
      </c>
      <c r="D21" s="67">
        <v>74.14969763986319</v>
      </c>
      <c r="E21" s="24">
        <v>50.265260000000005</v>
      </c>
      <c r="F21" s="24">
        <v>74.1471187217232</v>
      </c>
      <c r="G21" s="49"/>
      <c r="H21" s="41"/>
      <c r="I21" s="49"/>
      <c r="J21" s="41"/>
      <c r="K21" s="41"/>
      <c r="L21" s="41"/>
      <c r="M21" s="41"/>
      <c r="N21" s="41"/>
      <c r="O21" s="52"/>
      <c r="P21" s="50"/>
      <c r="Q21" s="50"/>
      <c r="R21" s="50"/>
      <c r="S21" s="25"/>
      <c r="T21" s="25"/>
      <c r="U21" s="25"/>
      <c r="V21" s="25"/>
    </row>
    <row r="22" spans="1:22" ht="15">
      <c r="A22" s="7" t="s">
        <v>53</v>
      </c>
      <c r="B22" s="8" t="s">
        <v>20</v>
      </c>
      <c r="C22" s="67">
        <v>62.04</v>
      </c>
      <c r="D22" s="67">
        <v>7.360865954922894</v>
      </c>
      <c r="E22" s="24">
        <v>4.9893667</v>
      </c>
      <c r="F22" s="24">
        <v>7.36</v>
      </c>
      <c r="G22" s="49"/>
      <c r="H22" s="41"/>
      <c r="I22" s="49"/>
      <c r="J22" s="41"/>
      <c r="K22" s="41"/>
      <c r="L22" s="41"/>
      <c r="M22" s="41"/>
      <c r="N22" s="41"/>
      <c r="O22" s="52"/>
      <c r="P22" s="50"/>
      <c r="Q22" s="50"/>
      <c r="R22" s="50"/>
      <c r="S22" s="25"/>
      <c r="T22" s="25"/>
      <c r="U22" s="25"/>
      <c r="V22" s="25"/>
    </row>
    <row r="23" spans="1:22" ht="19.5" customHeight="1">
      <c r="A23" s="5" t="s">
        <v>54</v>
      </c>
      <c r="B23" s="6" t="s">
        <v>21</v>
      </c>
      <c r="C23" s="67">
        <v>342.85</v>
      </c>
      <c r="D23" s="67">
        <v>40.67</v>
      </c>
      <c r="E23" s="24">
        <f>SUM(E24,E25)</f>
        <v>27.57388</v>
      </c>
      <c r="F23" s="24">
        <v>40.67</v>
      </c>
      <c r="G23" s="48"/>
      <c r="H23" s="40"/>
      <c r="I23" s="48"/>
      <c r="J23" s="40"/>
      <c r="K23" s="40"/>
      <c r="L23" s="40"/>
      <c r="M23" s="40"/>
      <c r="N23" s="40"/>
      <c r="O23" s="51"/>
      <c r="P23" s="51"/>
      <c r="Q23" s="51"/>
      <c r="R23" s="51"/>
      <c r="S23" s="25"/>
      <c r="T23" s="25"/>
      <c r="U23" s="25"/>
      <c r="V23" s="25"/>
    </row>
    <row r="24" spans="1:22" ht="23.25" customHeight="1">
      <c r="A24" s="7" t="s">
        <v>55</v>
      </c>
      <c r="B24" s="8" t="s">
        <v>19</v>
      </c>
      <c r="C24" s="67">
        <v>321.1</v>
      </c>
      <c r="D24" s="67">
        <v>38.09117554512219</v>
      </c>
      <c r="E24" s="24">
        <v>25.82388</v>
      </c>
      <c r="F24" s="24">
        <v>38.09323725153555</v>
      </c>
      <c r="G24" s="49"/>
      <c r="H24" s="41"/>
      <c r="I24" s="49"/>
      <c r="J24" s="41"/>
      <c r="K24" s="41"/>
      <c r="L24" s="41"/>
      <c r="M24" s="41"/>
      <c r="N24" s="41"/>
      <c r="O24" s="52"/>
      <c r="P24" s="50"/>
      <c r="Q24" s="50"/>
      <c r="R24" s="50"/>
      <c r="S24" s="25"/>
      <c r="T24" s="25"/>
      <c r="U24" s="25"/>
      <c r="V24" s="25"/>
    </row>
    <row r="25" spans="1:22" ht="21" customHeight="1">
      <c r="A25" s="7" t="s">
        <v>56</v>
      </c>
      <c r="B25" s="8" t="s">
        <v>20</v>
      </c>
      <c r="C25" s="67">
        <v>21.75</v>
      </c>
      <c r="D25" s="67">
        <v>2.58</v>
      </c>
      <c r="E25" s="24">
        <v>1.75</v>
      </c>
      <c r="F25" s="24">
        <v>2.58</v>
      </c>
      <c r="G25" s="49"/>
      <c r="H25" s="41"/>
      <c r="I25" s="49"/>
      <c r="J25" s="41"/>
      <c r="K25" s="41"/>
      <c r="L25" s="41"/>
      <c r="M25" s="41"/>
      <c r="N25" s="41"/>
      <c r="O25" s="52"/>
      <c r="P25" s="50"/>
      <c r="Q25" s="50"/>
      <c r="R25" s="50"/>
      <c r="S25" s="25"/>
      <c r="T25" s="25"/>
      <c r="U25" s="25"/>
      <c r="V25" s="25"/>
    </row>
    <row r="26" spans="1:22" ht="22.5" customHeight="1">
      <c r="A26" s="5" t="s">
        <v>57</v>
      </c>
      <c r="B26" s="6" t="s">
        <v>22</v>
      </c>
      <c r="C26" s="67">
        <v>8.8515</v>
      </c>
      <c r="D26" s="67">
        <v>1.05</v>
      </c>
      <c r="E26" s="24">
        <v>0.7108500000000001</v>
      </c>
      <c r="F26" s="24">
        <f>SUM(F27,F28)</f>
        <v>1.05</v>
      </c>
      <c r="G26" s="40"/>
      <c r="H26" s="40"/>
      <c r="I26" s="40"/>
      <c r="J26" s="40"/>
      <c r="K26" s="40"/>
      <c r="L26" s="40"/>
      <c r="M26" s="40"/>
      <c r="N26" s="40"/>
      <c r="O26" s="47"/>
      <c r="P26" s="47"/>
      <c r="Q26" s="47"/>
      <c r="R26" s="47"/>
      <c r="S26" s="25"/>
      <c r="T26" s="25"/>
      <c r="U26" s="25"/>
      <c r="V26" s="25"/>
    </row>
    <row r="27" spans="1:22" ht="22.5" customHeight="1">
      <c r="A27" s="5" t="s">
        <v>58</v>
      </c>
      <c r="B27" s="8" t="s">
        <v>19</v>
      </c>
      <c r="C27" s="67">
        <v>8.43</v>
      </c>
      <c r="D27" s="67">
        <v>1</v>
      </c>
      <c r="E27" s="24">
        <v>0.677</v>
      </c>
      <c r="F27" s="24">
        <v>1</v>
      </c>
      <c r="G27" s="40"/>
      <c r="H27" s="40"/>
      <c r="I27" s="40"/>
      <c r="J27" s="40"/>
      <c r="K27" s="40"/>
      <c r="L27" s="40"/>
      <c r="M27" s="40"/>
      <c r="N27" s="40"/>
      <c r="O27" s="47"/>
      <c r="P27" s="47"/>
      <c r="Q27" s="47"/>
      <c r="R27" s="47"/>
      <c r="S27" s="25"/>
      <c r="T27" s="25"/>
      <c r="U27" s="25"/>
      <c r="V27" s="25"/>
    </row>
    <row r="28" spans="1:22" ht="15">
      <c r="A28" s="5" t="s">
        <v>59</v>
      </c>
      <c r="B28" s="8" t="s">
        <v>20</v>
      </c>
      <c r="C28" s="67">
        <v>0.4215</v>
      </c>
      <c r="D28" s="67">
        <v>0.05</v>
      </c>
      <c r="E28" s="24">
        <v>0.03385</v>
      </c>
      <c r="F28" s="24">
        <v>0.05</v>
      </c>
      <c r="G28" s="40"/>
      <c r="H28" s="40"/>
      <c r="I28" s="40"/>
      <c r="J28" s="40"/>
      <c r="K28" s="40"/>
      <c r="L28" s="40"/>
      <c r="M28" s="40"/>
      <c r="N28" s="40"/>
      <c r="O28" s="47"/>
      <c r="P28" s="47"/>
      <c r="Q28" s="47"/>
      <c r="R28" s="47"/>
      <c r="S28" s="25"/>
      <c r="T28" s="25"/>
      <c r="U28" s="25"/>
      <c r="V28" s="25"/>
    </row>
    <row r="29" spans="1:22" ht="15">
      <c r="A29" s="5" t="s">
        <v>60</v>
      </c>
      <c r="B29" s="6" t="s">
        <v>23</v>
      </c>
      <c r="C29" s="67">
        <v>0</v>
      </c>
      <c r="D29" s="67">
        <v>0</v>
      </c>
      <c r="E29" s="24">
        <v>0</v>
      </c>
      <c r="F29" s="24">
        <v>0</v>
      </c>
      <c r="G29" s="40"/>
      <c r="H29" s="40"/>
      <c r="I29" s="40"/>
      <c r="J29" s="40"/>
      <c r="K29" s="40"/>
      <c r="L29" s="40"/>
      <c r="M29" s="40"/>
      <c r="N29" s="40"/>
      <c r="O29" s="47"/>
      <c r="P29" s="47"/>
      <c r="Q29" s="47"/>
      <c r="R29" s="47"/>
      <c r="S29" s="25"/>
      <c r="T29" s="25"/>
      <c r="U29" s="25"/>
      <c r="V29" s="25"/>
    </row>
    <row r="30" spans="1:22" ht="24.75" customHeight="1">
      <c r="A30" s="5" t="s">
        <v>61</v>
      </c>
      <c r="B30" s="6" t="s">
        <v>24</v>
      </c>
      <c r="C30" s="67">
        <f>C8+C23+C26</f>
        <v>12196.601499999999</v>
      </c>
      <c r="D30" s="67">
        <f>D8+D23+D26</f>
        <v>1446.81</v>
      </c>
      <c r="E30" s="24">
        <f>E8+E23+E26</f>
        <v>980.8275100650001</v>
      </c>
      <c r="F30" s="24">
        <f>SUM(F8,F23,F26)</f>
        <v>1446.8138498743797</v>
      </c>
      <c r="G30" s="40"/>
      <c r="H30" s="40"/>
      <c r="I30" s="40"/>
      <c r="J30" s="40"/>
      <c r="K30" s="40"/>
      <c r="L30" s="40"/>
      <c r="M30" s="40"/>
      <c r="N30" s="40"/>
      <c r="O30" s="47"/>
      <c r="P30" s="47"/>
      <c r="Q30" s="47"/>
      <c r="R30" s="47"/>
      <c r="S30" s="25"/>
      <c r="T30" s="25"/>
      <c r="U30" s="25"/>
      <c r="V30" s="25"/>
    </row>
    <row r="31" spans="1:22" ht="18.75" customHeight="1">
      <c r="A31" s="5" t="s">
        <v>62</v>
      </c>
      <c r="B31" s="6" t="s">
        <v>25</v>
      </c>
      <c r="C31" s="67">
        <v>0</v>
      </c>
      <c r="D31" s="67">
        <v>0</v>
      </c>
      <c r="E31" s="24">
        <v>0</v>
      </c>
      <c r="F31" s="24">
        <v>0</v>
      </c>
      <c r="G31" s="40"/>
      <c r="H31" s="40"/>
      <c r="I31" s="40"/>
      <c r="J31" s="40"/>
      <c r="K31" s="40"/>
      <c r="L31" s="40"/>
      <c r="M31" s="40"/>
      <c r="N31" s="40"/>
      <c r="O31" s="47"/>
      <c r="P31" s="47"/>
      <c r="Q31" s="47"/>
      <c r="R31" s="47"/>
      <c r="S31" s="25"/>
      <c r="T31" s="25"/>
      <c r="U31" s="25"/>
      <c r="V31" s="25"/>
    </row>
    <row r="32" spans="1:22" ht="17.25" customHeight="1">
      <c r="A32" s="5" t="s">
        <v>63</v>
      </c>
      <c r="B32" s="6" t="s">
        <v>26</v>
      </c>
      <c r="C32" s="67">
        <v>1219.65</v>
      </c>
      <c r="D32" s="67">
        <v>144.68</v>
      </c>
      <c r="E32" s="24">
        <v>98.09</v>
      </c>
      <c r="F32" s="24">
        <v>144.68</v>
      </c>
      <c r="G32" s="40"/>
      <c r="H32" s="40"/>
      <c r="I32" s="40"/>
      <c r="J32" s="40"/>
      <c r="K32" s="40"/>
      <c r="L32" s="40"/>
      <c r="M32" s="40"/>
      <c r="N32" s="40"/>
      <c r="O32" s="47"/>
      <c r="P32" s="47"/>
      <c r="Q32" s="47"/>
      <c r="R32" s="47"/>
      <c r="S32" s="25"/>
      <c r="T32" s="25"/>
      <c r="U32" s="25"/>
      <c r="V32" s="25"/>
    </row>
    <row r="33" spans="1:22" ht="18" customHeight="1">
      <c r="A33" s="7" t="s">
        <v>64</v>
      </c>
      <c r="B33" s="8" t="s">
        <v>27</v>
      </c>
      <c r="C33" s="67">
        <v>219.52</v>
      </c>
      <c r="D33" s="67">
        <v>26.04</v>
      </c>
      <c r="E33" s="24">
        <v>17.65</v>
      </c>
      <c r="F33" s="24">
        <v>26.04</v>
      </c>
      <c r="G33" s="41"/>
      <c r="H33" s="41"/>
      <c r="I33" s="41"/>
      <c r="J33" s="41"/>
      <c r="K33" s="41"/>
      <c r="L33" s="41"/>
      <c r="M33" s="41"/>
      <c r="N33" s="41"/>
      <c r="O33" s="50"/>
      <c r="P33" s="50"/>
      <c r="Q33" s="50"/>
      <c r="R33" s="50"/>
      <c r="S33" s="25"/>
      <c r="T33" s="25"/>
      <c r="U33" s="25"/>
      <c r="V33" s="25"/>
    </row>
    <row r="34" spans="1:22" ht="22.5" customHeight="1">
      <c r="A34" s="7" t="s">
        <v>65</v>
      </c>
      <c r="B34" s="8" t="s">
        <v>28</v>
      </c>
      <c r="C34" s="67">
        <v>1000.13</v>
      </c>
      <c r="D34" s="67">
        <v>118.64</v>
      </c>
      <c r="E34" s="24">
        <v>80.44</v>
      </c>
      <c r="F34" s="24">
        <v>118.64</v>
      </c>
      <c r="G34" s="41"/>
      <c r="H34" s="41"/>
      <c r="I34" s="41"/>
      <c r="J34" s="41"/>
      <c r="K34" s="41"/>
      <c r="L34" s="41"/>
      <c r="M34" s="41"/>
      <c r="N34" s="41"/>
      <c r="O34" s="50"/>
      <c r="P34" s="50"/>
      <c r="Q34" s="50"/>
      <c r="R34" s="50"/>
      <c r="S34" s="25"/>
      <c r="T34" s="25"/>
      <c r="U34" s="25"/>
      <c r="V34" s="25"/>
    </row>
    <row r="35" spans="1:22" ht="21" customHeight="1">
      <c r="A35" s="7" t="s">
        <v>66</v>
      </c>
      <c r="B35" s="8" t="s">
        <v>29</v>
      </c>
      <c r="C35" s="67"/>
      <c r="D35" s="67"/>
      <c r="E35" s="24"/>
      <c r="F35" s="24"/>
      <c r="G35" s="41"/>
      <c r="H35" s="41"/>
      <c r="I35" s="41"/>
      <c r="J35" s="41"/>
      <c r="K35" s="41"/>
      <c r="L35" s="41"/>
      <c r="M35" s="41"/>
      <c r="N35" s="41"/>
      <c r="O35" s="50"/>
      <c r="P35" s="50"/>
      <c r="Q35" s="50"/>
      <c r="R35" s="50"/>
      <c r="S35" s="25"/>
      <c r="T35" s="25"/>
      <c r="U35" s="25"/>
      <c r="V35" s="25"/>
    </row>
    <row r="36" spans="1:22" ht="23.25" customHeight="1">
      <c r="A36" s="7" t="s">
        <v>67</v>
      </c>
      <c r="B36" s="8" t="s">
        <v>30</v>
      </c>
      <c r="C36" s="67">
        <v>0</v>
      </c>
      <c r="D36" s="67">
        <v>0</v>
      </c>
      <c r="E36" s="24">
        <v>0</v>
      </c>
      <c r="F36" s="24">
        <v>0</v>
      </c>
      <c r="G36" s="41"/>
      <c r="H36" s="41"/>
      <c r="I36" s="41"/>
      <c r="J36" s="41"/>
      <c r="K36" s="41"/>
      <c r="L36" s="41"/>
      <c r="M36" s="41"/>
      <c r="N36" s="41"/>
      <c r="O36" s="50"/>
      <c r="P36" s="50"/>
      <c r="Q36" s="50"/>
      <c r="R36" s="50"/>
      <c r="S36" s="25"/>
      <c r="T36" s="25"/>
      <c r="U36" s="25"/>
      <c r="V36" s="25"/>
    </row>
    <row r="37" spans="1:22" ht="24" customHeight="1">
      <c r="A37" s="5" t="s">
        <v>68</v>
      </c>
      <c r="B37" s="6" t="s">
        <v>31</v>
      </c>
      <c r="C37" s="67">
        <f>C30+C32</f>
        <v>13416.251499999998</v>
      </c>
      <c r="D37" s="67">
        <f>D30+D32</f>
        <v>1591.49</v>
      </c>
      <c r="E37" s="24">
        <f>E30+E32</f>
        <v>1078.917510065</v>
      </c>
      <c r="F37" s="24">
        <f>F30+F32</f>
        <v>1591.4938498743797</v>
      </c>
      <c r="G37" s="40"/>
      <c r="H37" s="40"/>
      <c r="I37" s="40"/>
      <c r="J37" s="40"/>
      <c r="K37" s="40"/>
      <c r="L37" s="40"/>
      <c r="M37" s="40"/>
      <c r="N37" s="40"/>
      <c r="O37" s="47"/>
      <c r="P37" s="47"/>
      <c r="Q37" s="47"/>
      <c r="R37" s="47"/>
      <c r="S37" s="25"/>
      <c r="T37" s="25"/>
      <c r="U37" s="25"/>
      <c r="V37" s="25"/>
    </row>
    <row r="38" spans="1:22" ht="20.25" customHeight="1">
      <c r="A38" s="5" t="s">
        <v>69</v>
      </c>
      <c r="B38" s="6" t="s">
        <v>32</v>
      </c>
      <c r="C38" s="67"/>
      <c r="D38" s="67">
        <f>D37</f>
        <v>1591.49</v>
      </c>
      <c r="E38" s="24"/>
      <c r="F38" s="24">
        <f>F37</f>
        <v>1591.4938498743797</v>
      </c>
      <c r="G38" s="53"/>
      <c r="H38" s="40"/>
      <c r="I38" s="53"/>
      <c r="J38" s="40"/>
      <c r="K38" s="53"/>
      <c r="L38" s="40"/>
      <c r="M38" s="53"/>
      <c r="N38" s="40"/>
      <c r="O38" s="53"/>
      <c r="P38" s="40"/>
      <c r="Q38" s="53"/>
      <c r="R38" s="53"/>
      <c r="S38" s="25"/>
      <c r="T38" s="25"/>
      <c r="U38" s="25"/>
      <c r="V38" s="25"/>
    </row>
    <row r="39" spans="1:22" ht="15">
      <c r="A39" s="5" t="s">
        <v>70</v>
      </c>
      <c r="B39" s="6" t="s">
        <v>33</v>
      </c>
      <c r="C39" s="67"/>
      <c r="D39" s="67">
        <f>D10</f>
        <v>1110.27</v>
      </c>
      <c r="E39" s="24"/>
      <c r="F39" s="24">
        <f>F10</f>
        <v>1110.27</v>
      </c>
      <c r="G39" s="53"/>
      <c r="H39" s="40"/>
      <c r="I39" s="53"/>
      <c r="J39" s="40"/>
      <c r="K39" s="53"/>
      <c r="L39" s="40"/>
      <c r="M39" s="53"/>
      <c r="N39" s="40"/>
      <c r="O39" s="53"/>
      <c r="P39" s="40"/>
      <c r="Q39" s="53"/>
      <c r="R39" s="53"/>
      <c r="S39" s="25"/>
      <c r="T39" s="25"/>
      <c r="U39" s="25"/>
      <c r="V39" s="25"/>
    </row>
    <row r="40" spans="1:22" ht="19.5" customHeight="1">
      <c r="A40" s="5" t="s">
        <v>71</v>
      </c>
      <c r="B40" s="6" t="s">
        <v>34</v>
      </c>
      <c r="C40" s="67">
        <v>0</v>
      </c>
      <c r="D40" s="67">
        <f>D38-D39</f>
        <v>481.22</v>
      </c>
      <c r="E40" s="24">
        <v>0</v>
      </c>
      <c r="F40" s="24">
        <f>F38-F39</f>
        <v>481.22384987437977</v>
      </c>
      <c r="G40" s="53"/>
      <c r="H40" s="40"/>
      <c r="I40" s="53"/>
      <c r="J40" s="40"/>
      <c r="K40" s="53"/>
      <c r="L40" s="40"/>
      <c r="M40" s="53"/>
      <c r="N40" s="40"/>
      <c r="O40" s="53"/>
      <c r="P40" s="40"/>
      <c r="Q40" s="53"/>
      <c r="R40" s="53"/>
      <c r="S40" s="25"/>
      <c r="T40" s="25"/>
      <c r="U40" s="25"/>
      <c r="V40" s="25"/>
    </row>
    <row r="41" spans="1:22" ht="18" customHeight="1">
      <c r="A41" s="5" t="s">
        <v>72</v>
      </c>
      <c r="B41" s="6" t="s">
        <v>35</v>
      </c>
      <c r="C41" s="67">
        <v>0</v>
      </c>
      <c r="D41" s="67">
        <f>(D39/D38)*100</f>
        <v>69.76292656567115</v>
      </c>
      <c r="E41" s="24">
        <v>0</v>
      </c>
      <c r="F41" s="24">
        <f>F39/F38*100</f>
        <v>69.76275780692688</v>
      </c>
      <c r="G41" s="53"/>
      <c r="H41" s="40"/>
      <c r="I41" s="40"/>
      <c r="J41" s="40"/>
      <c r="K41" s="53"/>
      <c r="L41" s="40"/>
      <c r="M41" s="53"/>
      <c r="N41" s="40"/>
      <c r="O41" s="53"/>
      <c r="P41" s="40"/>
      <c r="Q41" s="53"/>
      <c r="R41" s="53"/>
      <c r="S41" s="25"/>
      <c r="T41" s="25"/>
      <c r="U41" s="25"/>
      <c r="V41" s="25"/>
    </row>
    <row r="42" spans="1:22" ht="25.5" customHeight="1">
      <c r="A42" s="5" t="s">
        <v>73</v>
      </c>
      <c r="B42" s="6" t="s">
        <v>36</v>
      </c>
      <c r="C42" s="67">
        <v>0</v>
      </c>
      <c r="D42" s="67">
        <f>(D40/D38)*100</f>
        <v>30.23707343432884</v>
      </c>
      <c r="E42" s="24">
        <v>0</v>
      </c>
      <c r="F42" s="24">
        <f>(F40/F38)*100</f>
        <v>30.237242193073122</v>
      </c>
      <c r="G42" s="53"/>
      <c r="H42" s="40"/>
      <c r="I42" s="53"/>
      <c r="J42" s="40"/>
      <c r="K42" s="53"/>
      <c r="L42" s="40"/>
      <c r="M42" s="53"/>
      <c r="N42" s="40"/>
      <c r="O42" s="53"/>
      <c r="P42" s="40"/>
      <c r="Q42" s="53"/>
      <c r="R42" s="53"/>
      <c r="S42" s="25"/>
      <c r="T42" s="25"/>
      <c r="U42" s="25"/>
      <c r="V42" s="25"/>
    </row>
    <row r="43" spans="1:22" ht="21.75" customHeight="1">
      <c r="A43" s="5" t="s">
        <v>74</v>
      </c>
      <c r="B43" s="6" t="s">
        <v>37</v>
      </c>
      <c r="C43" s="67">
        <v>8430</v>
      </c>
      <c r="D43" s="67"/>
      <c r="E43" s="24">
        <v>678</v>
      </c>
      <c r="F43" s="24"/>
      <c r="G43" s="40"/>
      <c r="H43" s="53"/>
      <c r="I43" s="40"/>
      <c r="J43" s="53"/>
      <c r="K43" s="40"/>
      <c r="L43" s="53"/>
      <c r="M43" s="40"/>
      <c r="N43" s="53"/>
      <c r="O43" s="40"/>
      <c r="P43" s="53"/>
      <c r="Q43" s="40"/>
      <c r="R43" s="40"/>
      <c r="S43" s="25"/>
      <c r="T43" s="25"/>
      <c r="U43" s="25"/>
      <c r="V43" s="25"/>
    </row>
    <row r="44" spans="1:22" ht="23.25" customHeight="1">
      <c r="A44" s="5" t="s">
        <v>75</v>
      </c>
      <c r="B44" s="6" t="s">
        <v>38</v>
      </c>
      <c r="C44" s="67">
        <v>0</v>
      </c>
      <c r="D44" s="67">
        <v>0</v>
      </c>
      <c r="E44" s="24">
        <v>0</v>
      </c>
      <c r="F44" s="24">
        <v>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5"/>
      <c r="T44" s="25"/>
      <c r="U44" s="25"/>
      <c r="V44" s="25"/>
    </row>
    <row r="45" spans="1:22" ht="21" customHeight="1">
      <c r="A45" s="12" t="s">
        <v>77</v>
      </c>
      <c r="B45" s="6" t="s">
        <v>78</v>
      </c>
      <c r="C45" s="67"/>
      <c r="D45" s="67">
        <f>D37*1.2</f>
        <v>1909.788</v>
      </c>
      <c r="E45" s="24"/>
      <c r="F45" s="24">
        <f>F37*1.2</f>
        <v>1909.7926198492555</v>
      </c>
      <c r="G45" s="54"/>
      <c r="H45" s="55"/>
      <c r="I45" s="54"/>
      <c r="J45" s="55"/>
      <c r="K45" s="54"/>
      <c r="L45" s="56"/>
      <c r="M45" s="57"/>
      <c r="N45" s="56"/>
      <c r="O45" s="54"/>
      <c r="P45" s="56"/>
      <c r="Q45" s="56"/>
      <c r="R45" s="56"/>
      <c r="S45" s="25"/>
      <c r="T45" s="25"/>
      <c r="U45" s="25"/>
      <c r="V45" s="25"/>
    </row>
    <row r="46" spans="1:4" ht="15">
      <c r="A46" s="3"/>
      <c r="B46" s="1" t="s">
        <v>39</v>
      </c>
      <c r="C46" s="68"/>
      <c r="D46" s="68"/>
    </row>
    <row r="47" spans="1:2" ht="15">
      <c r="A47" s="2"/>
      <c r="B47" s="45"/>
    </row>
    <row r="48" ht="15">
      <c r="A48" s="2"/>
    </row>
    <row r="49" spans="1:3" ht="15">
      <c r="A49" s="3"/>
      <c r="B49" s="13"/>
      <c r="C49" s="14"/>
    </row>
    <row r="50" spans="1:3" ht="15.75">
      <c r="A50" s="4"/>
      <c r="B50" s="15"/>
      <c r="C50" s="14"/>
    </row>
    <row r="51" spans="1:3" ht="15">
      <c r="A51" s="3"/>
      <c r="B51" s="16"/>
      <c r="C51" s="14"/>
    </row>
  </sheetData>
  <sheetProtection/>
  <mergeCells count="8">
    <mergeCell ref="E5:F5"/>
    <mergeCell ref="A1:F1"/>
    <mergeCell ref="A2:F2"/>
    <mergeCell ref="A3:F3"/>
    <mergeCell ref="A4:F4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4" sqref="A4:F4"/>
    </sheetView>
  </sheetViews>
  <sheetFormatPr defaultColWidth="9.140625" defaultRowHeight="15"/>
  <cols>
    <col min="2" max="2" width="50.00390625" style="0" customWidth="1"/>
    <col min="3" max="3" width="16.57421875" style="0" customWidth="1"/>
    <col min="4" max="4" width="14.7109375" style="0" customWidth="1"/>
    <col min="5" max="5" width="14.140625" style="0" customWidth="1"/>
    <col min="6" max="6" width="15.140625" style="0" customWidth="1"/>
    <col min="7" max="7" width="11.421875" style="0" bestFit="1" customWidth="1"/>
    <col min="8" max="9" width="10.421875" style="0" bestFit="1" customWidth="1"/>
  </cols>
  <sheetData>
    <row r="1" spans="1:6" ht="15">
      <c r="A1" s="71" t="s">
        <v>86</v>
      </c>
      <c r="B1" s="71"/>
      <c r="C1" s="71"/>
      <c r="D1" s="71"/>
      <c r="E1" s="71"/>
      <c r="F1" s="71"/>
    </row>
    <row r="2" spans="1:6" ht="15.75">
      <c r="A2" s="72" t="s">
        <v>83</v>
      </c>
      <c r="B2" s="72"/>
      <c r="C2" s="72"/>
      <c r="D2" s="72"/>
      <c r="E2" s="72"/>
      <c r="F2" s="72"/>
    </row>
    <row r="3" spans="1:6" ht="33" customHeight="1">
      <c r="A3" s="73" t="s">
        <v>0</v>
      </c>
      <c r="B3" s="73"/>
      <c r="C3" s="73"/>
      <c r="D3" s="73"/>
      <c r="E3" s="73"/>
      <c r="F3" s="73"/>
    </row>
    <row r="4" spans="1:6" ht="15">
      <c r="A4" s="74"/>
      <c r="B4" s="74"/>
      <c r="C4" s="74"/>
      <c r="D4" s="74"/>
      <c r="E4" s="74"/>
      <c r="F4" s="74"/>
    </row>
    <row r="5" spans="1:6" ht="15">
      <c r="A5" s="75" t="s">
        <v>1</v>
      </c>
      <c r="B5" s="77" t="s">
        <v>2</v>
      </c>
      <c r="C5" s="69" t="s">
        <v>81</v>
      </c>
      <c r="D5" s="70"/>
      <c r="E5" s="69" t="s">
        <v>82</v>
      </c>
      <c r="F5" s="70"/>
    </row>
    <row r="6" spans="1:6" ht="15">
      <c r="A6" s="76"/>
      <c r="B6" s="78"/>
      <c r="C6" s="9" t="s">
        <v>3</v>
      </c>
      <c r="D6" s="9" t="s">
        <v>4</v>
      </c>
      <c r="E6" s="9" t="s">
        <v>3</v>
      </c>
      <c r="F6" s="9" t="s">
        <v>4</v>
      </c>
    </row>
    <row r="7" spans="1:6" ht="15">
      <c r="A7" s="10" t="s">
        <v>40</v>
      </c>
      <c r="B7" s="11">
        <v>2</v>
      </c>
      <c r="C7" s="11">
        <v>3</v>
      </c>
      <c r="D7" s="11">
        <v>4</v>
      </c>
      <c r="E7" s="11">
        <v>3</v>
      </c>
      <c r="F7" s="11">
        <v>4</v>
      </c>
    </row>
    <row r="8" spans="1:9" ht="25.5" customHeight="1">
      <c r="A8" s="5" t="s">
        <v>40</v>
      </c>
      <c r="B8" s="6" t="s">
        <v>5</v>
      </c>
      <c r="C8" s="17">
        <f>C9+C16+C17+C20</f>
        <v>11144.98105</v>
      </c>
      <c r="D8" s="17">
        <v>1322.06</v>
      </c>
      <c r="E8" s="17">
        <v>1086.669612878</v>
      </c>
      <c r="F8" s="17">
        <f>SUM(F9,F16,F17,F20)</f>
        <v>1322.0649830754091</v>
      </c>
      <c r="G8" s="23"/>
      <c r="H8" s="23"/>
      <c r="I8" s="23"/>
    </row>
    <row r="9" spans="1:8" ht="21.75" customHeight="1">
      <c r="A9" s="5" t="s">
        <v>41</v>
      </c>
      <c r="B9" s="6" t="s">
        <v>6</v>
      </c>
      <c r="C9" s="18">
        <f>SUM(C10,C11,C14,C15)</f>
        <v>9577.33</v>
      </c>
      <c r="D9" s="18">
        <f>D10+D11+D14+D15</f>
        <v>1136.1000000000001</v>
      </c>
      <c r="E9" s="18">
        <f>SUM(E10,E11,E14,E15)</f>
        <v>770.27306</v>
      </c>
      <c r="F9" s="18">
        <f>F10+F11+F14+F15</f>
        <v>1136.1000000000001</v>
      </c>
      <c r="G9" s="23"/>
      <c r="H9" s="23"/>
    </row>
    <row r="10" spans="1:7" ht="23.25" customHeight="1">
      <c r="A10" s="7" t="s">
        <v>42</v>
      </c>
      <c r="B10" s="6" t="s">
        <v>7</v>
      </c>
      <c r="C10" s="18">
        <v>9359.58</v>
      </c>
      <c r="D10" s="18">
        <v>1110.27</v>
      </c>
      <c r="E10" s="42">
        <f>F10*E43/1000</f>
        <v>752.76306</v>
      </c>
      <c r="F10" s="18">
        <v>1110.27</v>
      </c>
      <c r="G10" s="23"/>
    </row>
    <row r="11" spans="1:7" ht="24" customHeight="1">
      <c r="A11" s="7" t="s">
        <v>43</v>
      </c>
      <c r="B11" s="8" t="s">
        <v>8</v>
      </c>
      <c r="C11" s="19">
        <v>193.81</v>
      </c>
      <c r="D11" s="65">
        <v>22.99</v>
      </c>
      <c r="E11" s="43">
        <v>15.59</v>
      </c>
      <c r="F11" s="19">
        <v>22.99</v>
      </c>
      <c r="G11" s="23"/>
    </row>
    <row r="12" spans="1:6" ht="26.25" customHeight="1">
      <c r="A12" s="5" t="s">
        <v>44</v>
      </c>
      <c r="B12" s="6" t="s">
        <v>9</v>
      </c>
      <c r="C12" s="18">
        <v>0</v>
      </c>
      <c r="D12" s="18">
        <v>0</v>
      </c>
      <c r="E12" s="42">
        <v>0</v>
      </c>
      <c r="F12" s="18">
        <v>0</v>
      </c>
    </row>
    <row r="13" spans="1:6" ht="22.5" customHeight="1">
      <c r="A13" s="7" t="s">
        <v>10</v>
      </c>
      <c r="B13" s="8" t="s">
        <v>11</v>
      </c>
      <c r="C13" s="19">
        <v>0</v>
      </c>
      <c r="D13" s="19">
        <v>0</v>
      </c>
      <c r="E13" s="43">
        <v>0</v>
      </c>
      <c r="F13" s="19">
        <v>0</v>
      </c>
    </row>
    <row r="14" spans="1:7" ht="21" customHeight="1">
      <c r="A14" s="7" t="s">
        <v>45</v>
      </c>
      <c r="B14" s="8" t="s">
        <v>12</v>
      </c>
      <c r="C14" s="19">
        <v>3.29</v>
      </c>
      <c r="D14" s="65">
        <v>0.39</v>
      </c>
      <c r="E14" s="43">
        <v>0.26</v>
      </c>
      <c r="F14" s="19">
        <v>0.39</v>
      </c>
      <c r="G14" s="23"/>
    </row>
    <row r="15" spans="1:7" ht="21.75" customHeight="1">
      <c r="A15" s="7" t="s">
        <v>46</v>
      </c>
      <c r="B15" s="8" t="s">
        <v>13</v>
      </c>
      <c r="C15" s="19">
        <v>20.65</v>
      </c>
      <c r="D15" s="19">
        <v>2.45</v>
      </c>
      <c r="E15" s="43">
        <v>1.66</v>
      </c>
      <c r="F15" s="19">
        <v>2.45</v>
      </c>
      <c r="G15" s="23"/>
    </row>
    <row r="16" spans="1:7" ht="21.75" customHeight="1">
      <c r="A16" s="5" t="s">
        <v>47</v>
      </c>
      <c r="B16" s="6" t="s">
        <v>14</v>
      </c>
      <c r="C16" s="18">
        <v>931.85</v>
      </c>
      <c r="D16" s="18">
        <v>110.54345311879102</v>
      </c>
      <c r="E16" s="18">
        <v>74.95</v>
      </c>
      <c r="F16" s="18">
        <v>110.5441963633113</v>
      </c>
      <c r="G16" s="23"/>
    </row>
    <row r="17" spans="1:7" ht="20.25" customHeight="1">
      <c r="A17" s="5" t="s">
        <v>48</v>
      </c>
      <c r="B17" s="6" t="s">
        <v>15</v>
      </c>
      <c r="C17" s="42">
        <v>142.05</v>
      </c>
      <c r="D17" s="18">
        <v>16.854495661508714</v>
      </c>
      <c r="E17" s="42">
        <v>11.42</v>
      </c>
      <c r="F17" s="18">
        <v>16.85366799037466</v>
      </c>
      <c r="G17" s="23"/>
    </row>
    <row r="18" spans="1:7" ht="18.75" customHeight="1">
      <c r="A18" s="7" t="s">
        <v>49</v>
      </c>
      <c r="B18" s="8" t="s">
        <v>16</v>
      </c>
      <c r="C18" s="43">
        <v>91.4692975</v>
      </c>
      <c r="D18" s="19">
        <v>10.85</v>
      </c>
      <c r="E18" s="43">
        <v>7.35</v>
      </c>
      <c r="F18" s="19">
        <v>10.85</v>
      </c>
      <c r="G18" s="23"/>
    </row>
    <row r="19" spans="1:7" ht="15">
      <c r="A19" s="7" t="s">
        <v>50</v>
      </c>
      <c r="B19" s="8" t="s">
        <v>17</v>
      </c>
      <c r="C19" s="43">
        <v>50.58</v>
      </c>
      <c r="D19" s="19">
        <v>6.004495661508716</v>
      </c>
      <c r="E19" s="43">
        <v>4.07</v>
      </c>
      <c r="F19" s="19">
        <v>6.003667990374661</v>
      </c>
      <c r="G19" s="23"/>
    </row>
    <row r="20" spans="1:7" ht="18.75" customHeight="1">
      <c r="A20" s="5" t="s">
        <v>51</v>
      </c>
      <c r="B20" s="6" t="s">
        <v>18</v>
      </c>
      <c r="C20" s="42">
        <v>493.75104999999996</v>
      </c>
      <c r="D20" s="18">
        <v>58.5682741523187</v>
      </c>
      <c r="E20" s="42">
        <v>39.71</v>
      </c>
      <c r="F20" s="18">
        <v>58.567118721723205</v>
      </c>
      <c r="G20" s="23"/>
    </row>
    <row r="21" spans="1:7" ht="20.25" customHeight="1">
      <c r="A21" s="7" t="s">
        <v>52</v>
      </c>
      <c r="B21" s="8" t="s">
        <v>19</v>
      </c>
      <c r="C21" s="43">
        <v>468.46</v>
      </c>
      <c r="D21" s="19">
        <v>55.5682741523187</v>
      </c>
      <c r="E21" s="43">
        <v>37.68</v>
      </c>
      <c r="F21" s="19">
        <v>55.567118721723205</v>
      </c>
      <c r="G21" s="23"/>
    </row>
    <row r="22" spans="1:7" ht="15">
      <c r="A22" s="7" t="s">
        <v>53</v>
      </c>
      <c r="B22" s="8" t="s">
        <v>20</v>
      </c>
      <c r="C22" s="43">
        <v>25.291050000000002</v>
      </c>
      <c r="D22" s="19">
        <v>3</v>
      </c>
      <c r="E22" s="43">
        <v>2.0337567</v>
      </c>
      <c r="F22" s="19">
        <v>3</v>
      </c>
      <c r="G22" s="23"/>
    </row>
    <row r="23" spans="1:7" ht="23.25" customHeight="1">
      <c r="A23" s="5" t="s">
        <v>54</v>
      </c>
      <c r="B23" s="6" t="s">
        <v>21</v>
      </c>
      <c r="C23" s="42">
        <v>252.64</v>
      </c>
      <c r="D23" s="18">
        <v>29.97329891404271</v>
      </c>
      <c r="E23" s="42">
        <v>20.319424027</v>
      </c>
      <c r="F23" s="18">
        <v>29.973237251535547</v>
      </c>
      <c r="G23" s="23"/>
    </row>
    <row r="24" spans="1:7" ht="21" customHeight="1">
      <c r="A24" s="7" t="s">
        <v>55</v>
      </c>
      <c r="B24" s="8" t="s">
        <v>19</v>
      </c>
      <c r="C24" s="43">
        <v>240.59</v>
      </c>
      <c r="D24" s="19">
        <v>28.543298914042712</v>
      </c>
      <c r="E24" s="43">
        <v>19.35</v>
      </c>
      <c r="F24" s="19">
        <v>28.543237251535547</v>
      </c>
      <c r="G24" s="23"/>
    </row>
    <row r="25" spans="1:7" ht="15">
      <c r="A25" s="7" t="s">
        <v>56</v>
      </c>
      <c r="B25" s="8" t="s">
        <v>20</v>
      </c>
      <c r="C25" s="43">
        <v>12.05</v>
      </c>
      <c r="D25" s="19">
        <v>1.43</v>
      </c>
      <c r="E25" s="43">
        <v>0.9694240270000001</v>
      </c>
      <c r="F25" s="19">
        <v>1.43</v>
      </c>
      <c r="G25" s="23"/>
    </row>
    <row r="26" spans="1:6" ht="21.75" customHeight="1">
      <c r="A26" s="5" t="s">
        <v>57</v>
      </c>
      <c r="B26" s="6" t="s">
        <v>22</v>
      </c>
      <c r="C26" s="18">
        <v>0</v>
      </c>
      <c r="D26" s="18">
        <v>0</v>
      </c>
      <c r="E26" s="18">
        <v>0</v>
      </c>
      <c r="F26" s="18">
        <v>0</v>
      </c>
    </row>
    <row r="27" spans="1:6" ht="22.5" customHeight="1">
      <c r="A27" s="5" t="s">
        <v>58</v>
      </c>
      <c r="B27" s="8" t="s">
        <v>19</v>
      </c>
      <c r="C27" s="18">
        <v>0</v>
      </c>
      <c r="D27" s="18">
        <v>0</v>
      </c>
      <c r="E27" s="18">
        <v>0</v>
      </c>
      <c r="F27" s="18">
        <v>0</v>
      </c>
    </row>
    <row r="28" spans="1:6" ht="15">
      <c r="A28" s="5" t="s">
        <v>59</v>
      </c>
      <c r="B28" s="8" t="s">
        <v>20</v>
      </c>
      <c r="C28" s="18">
        <v>0</v>
      </c>
      <c r="D28" s="18">
        <v>0</v>
      </c>
      <c r="E28" s="18">
        <v>0</v>
      </c>
      <c r="F28" s="18">
        <v>0</v>
      </c>
    </row>
    <row r="29" spans="1:6" ht="15">
      <c r="A29" s="5" t="s">
        <v>60</v>
      </c>
      <c r="B29" s="6" t="s">
        <v>23</v>
      </c>
      <c r="C29" s="18">
        <v>0</v>
      </c>
      <c r="D29" s="18">
        <v>0</v>
      </c>
      <c r="E29" s="18">
        <v>0</v>
      </c>
      <c r="F29" s="18">
        <v>0</v>
      </c>
    </row>
    <row r="30" spans="1:6" ht="23.25" customHeight="1">
      <c r="A30" s="5" t="s">
        <v>61</v>
      </c>
      <c r="B30" s="6" t="s">
        <v>24</v>
      </c>
      <c r="C30" s="18">
        <f>C8+C23</f>
        <v>11397.62105</v>
      </c>
      <c r="D30" s="18">
        <v>1352.04</v>
      </c>
      <c r="E30" s="18">
        <v>1106.989036905</v>
      </c>
      <c r="F30" s="18">
        <f>F8+F23</f>
        <v>1352.0382203269446</v>
      </c>
    </row>
    <row r="31" spans="1:6" ht="21" customHeight="1">
      <c r="A31" s="5" t="s">
        <v>62</v>
      </c>
      <c r="B31" s="6" t="s">
        <v>25</v>
      </c>
      <c r="C31" s="18">
        <v>0</v>
      </c>
      <c r="D31" s="18">
        <v>0</v>
      </c>
      <c r="E31" s="18">
        <v>0</v>
      </c>
      <c r="F31" s="18"/>
    </row>
    <row r="32" spans="1:6" ht="15">
      <c r="A32" s="5" t="s">
        <v>63</v>
      </c>
      <c r="B32" s="6" t="s">
        <v>26</v>
      </c>
      <c r="C32" s="24">
        <v>1219.65</v>
      </c>
      <c r="D32" s="24">
        <v>144.68</v>
      </c>
      <c r="E32" s="24">
        <v>98.09</v>
      </c>
      <c r="F32" s="24">
        <v>144.68</v>
      </c>
    </row>
    <row r="33" spans="1:6" ht="15">
      <c r="A33" s="7" t="s">
        <v>64</v>
      </c>
      <c r="B33" s="8" t="s">
        <v>27</v>
      </c>
      <c r="C33" s="24">
        <v>219.52</v>
      </c>
      <c r="D33" s="24">
        <v>26.04</v>
      </c>
      <c r="E33" s="24">
        <v>17.65</v>
      </c>
      <c r="F33" s="24">
        <v>26.04</v>
      </c>
    </row>
    <row r="34" spans="1:6" ht="20.25" customHeight="1">
      <c r="A34" s="7" t="s">
        <v>65</v>
      </c>
      <c r="B34" s="8" t="s">
        <v>28</v>
      </c>
      <c r="C34" s="24"/>
      <c r="D34" s="24"/>
      <c r="E34" s="24"/>
      <c r="F34" s="24"/>
    </row>
    <row r="35" spans="1:6" ht="21.75" customHeight="1">
      <c r="A35" s="7" t="s">
        <v>66</v>
      </c>
      <c r="B35" s="8" t="s">
        <v>29</v>
      </c>
      <c r="C35" s="19">
        <v>1000.13</v>
      </c>
      <c r="D35" s="19">
        <v>118.64</v>
      </c>
      <c r="E35" s="19">
        <v>80.44</v>
      </c>
      <c r="F35" s="19">
        <v>118.64</v>
      </c>
    </row>
    <row r="36" spans="1:6" ht="25.5" customHeight="1">
      <c r="A36" s="7" t="s">
        <v>67</v>
      </c>
      <c r="B36" s="8" t="s">
        <v>30</v>
      </c>
      <c r="C36" s="19">
        <v>0</v>
      </c>
      <c r="D36" s="19">
        <v>0</v>
      </c>
      <c r="E36" s="19">
        <v>0</v>
      </c>
      <c r="F36" s="19">
        <v>0</v>
      </c>
    </row>
    <row r="37" spans="1:6" ht="25.5" customHeight="1">
      <c r="A37" s="5" t="s">
        <v>68</v>
      </c>
      <c r="B37" s="6" t="s">
        <v>31</v>
      </c>
      <c r="C37" s="18">
        <f>C30</f>
        <v>11397.62105</v>
      </c>
      <c r="D37" s="18">
        <f>SUM(D30,D32)</f>
        <v>1496.72</v>
      </c>
      <c r="E37" s="18">
        <f>E8+E23</f>
        <v>1106.989036905</v>
      </c>
      <c r="F37" s="18">
        <f>SUM(F30,F32)</f>
        <v>1496.7182203269447</v>
      </c>
    </row>
    <row r="38" spans="1:6" ht="24" customHeight="1">
      <c r="A38" s="5" t="s">
        <v>69</v>
      </c>
      <c r="B38" s="6" t="s">
        <v>32</v>
      </c>
      <c r="C38" s="20" t="s">
        <v>76</v>
      </c>
      <c r="D38" s="18">
        <f>D37</f>
        <v>1496.72</v>
      </c>
      <c r="E38" s="20" t="s">
        <v>76</v>
      </c>
      <c r="F38" s="18">
        <f>F37</f>
        <v>1496.7182203269447</v>
      </c>
    </row>
    <row r="39" spans="1:6" ht="15">
      <c r="A39" s="5" t="s">
        <v>70</v>
      </c>
      <c r="B39" s="6" t="s">
        <v>33</v>
      </c>
      <c r="C39" s="20" t="s">
        <v>76</v>
      </c>
      <c r="D39" s="18">
        <f>D10</f>
        <v>1110.27</v>
      </c>
      <c r="E39" s="20" t="s">
        <v>76</v>
      </c>
      <c r="F39" s="18">
        <f>F10</f>
        <v>1110.27</v>
      </c>
    </row>
    <row r="40" spans="1:6" ht="18.75" customHeight="1">
      <c r="A40" s="5" t="s">
        <v>71</v>
      </c>
      <c r="B40" s="6" t="s">
        <v>34</v>
      </c>
      <c r="C40" s="20"/>
      <c r="D40" s="18">
        <v>241.76051385766914</v>
      </c>
      <c r="E40" s="20"/>
      <c r="F40" s="18">
        <v>386.45</v>
      </c>
    </row>
    <row r="41" spans="1:6" ht="25.5" customHeight="1">
      <c r="A41" s="5" t="s">
        <v>72</v>
      </c>
      <c r="B41" s="6" t="s">
        <v>35</v>
      </c>
      <c r="C41" s="20"/>
      <c r="D41" s="18">
        <v>82.12</v>
      </c>
      <c r="E41" s="18"/>
      <c r="F41" s="18">
        <v>74.18</v>
      </c>
    </row>
    <row r="42" spans="1:6" ht="21" customHeight="1">
      <c r="A42" s="5" t="s">
        <v>73</v>
      </c>
      <c r="B42" s="6" t="s">
        <v>36</v>
      </c>
      <c r="C42" s="20"/>
      <c r="D42" s="18">
        <v>17.88</v>
      </c>
      <c r="E42" s="20"/>
      <c r="F42" s="18">
        <v>34</v>
      </c>
    </row>
    <row r="43" spans="1:6" ht="21.75" customHeight="1">
      <c r="A43" s="5" t="s">
        <v>74</v>
      </c>
      <c r="B43" s="6" t="s">
        <v>37</v>
      </c>
      <c r="C43" s="18">
        <v>8430</v>
      </c>
      <c r="D43" s="20"/>
      <c r="E43" s="18">
        <v>678</v>
      </c>
      <c r="F43" s="20"/>
    </row>
    <row r="44" spans="1:6" ht="23.25" customHeight="1">
      <c r="A44" s="5" t="s">
        <v>75</v>
      </c>
      <c r="B44" s="6" t="s">
        <v>38</v>
      </c>
      <c r="C44" s="18">
        <v>0</v>
      </c>
      <c r="D44" s="18">
        <v>0</v>
      </c>
      <c r="E44" s="18">
        <v>0</v>
      </c>
      <c r="F44" s="18">
        <v>0</v>
      </c>
    </row>
    <row r="45" spans="1:7" ht="32.25" customHeight="1">
      <c r="A45" s="12" t="s">
        <v>77</v>
      </c>
      <c r="B45" s="6" t="s">
        <v>78</v>
      </c>
      <c r="C45" s="30" t="s">
        <v>76</v>
      </c>
      <c r="D45" s="21">
        <f>D37*1.2</f>
        <v>1796.064</v>
      </c>
      <c r="E45" s="30" t="s">
        <v>76</v>
      </c>
      <c r="F45" s="66">
        <v>1796.06</v>
      </c>
      <c r="G45" s="23"/>
    </row>
    <row r="46" spans="1:2" ht="15">
      <c r="A46" s="3"/>
      <c r="B46" s="1" t="s">
        <v>39</v>
      </c>
    </row>
    <row r="47" ht="15">
      <c r="A47" s="2"/>
    </row>
    <row r="48" ht="15">
      <c r="A48" s="2"/>
    </row>
    <row r="49" spans="1:3" ht="15">
      <c r="A49" s="3"/>
      <c r="B49" s="13"/>
      <c r="C49" s="14"/>
    </row>
    <row r="50" spans="1:3" ht="15.75">
      <c r="A50" s="4"/>
      <c r="B50" s="15"/>
      <c r="C50" s="14"/>
    </row>
    <row r="51" spans="1:3" ht="15">
      <c r="A51" s="3"/>
      <c r="B51" s="16"/>
      <c r="C51" s="14"/>
    </row>
  </sheetData>
  <sheetProtection/>
  <mergeCells count="8">
    <mergeCell ref="A1:F1"/>
    <mergeCell ref="A2:F2"/>
    <mergeCell ref="A3:F3"/>
    <mergeCell ref="A4:F4"/>
    <mergeCell ref="A5:A6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4" sqref="A4:F4"/>
    </sheetView>
  </sheetViews>
  <sheetFormatPr defaultColWidth="9.140625" defaultRowHeight="15"/>
  <cols>
    <col min="2" max="2" width="51.421875" style="0" customWidth="1"/>
    <col min="3" max="3" width="14.8515625" style="0" customWidth="1"/>
    <col min="4" max="4" width="14.28125" style="0" customWidth="1"/>
    <col min="5" max="6" width="14.8515625" style="0" customWidth="1"/>
  </cols>
  <sheetData>
    <row r="1" ht="15">
      <c r="E1" t="s">
        <v>87</v>
      </c>
    </row>
    <row r="2" spans="1:6" ht="15.75">
      <c r="A2" s="79" t="s">
        <v>79</v>
      </c>
      <c r="B2" s="79"/>
      <c r="C2" s="79"/>
      <c r="D2" s="79"/>
      <c r="E2" s="79"/>
      <c r="F2" s="79"/>
    </row>
    <row r="3" spans="1:6" ht="32.25" customHeight="1">
      <c r="A3" s="80" t="s">
        <v>0</v>
      </c>
      <c r="B3" s="80"/>
      <c r="C3" s="80"/>
      <c r="D3" s="80"/>
      <c r="E3" s="80"/>
      <c r="F3" s="80"/>
    </row>
    <row r="4" spans="1:6" ht="15">
      <c r="A4" s="81"/>
      <c r="B4" s="81"/>
      <c r="C4" s="81"/>
      <c r="D4" s="81"/>
      <c r="E4" s="81"/>
      <c r="F4" s="81"/>
    </row>
    <row r="5" spans="1:6" ht="15">
      <c r="A5" s="82" t="s">
        <v>1</v>
      </c>
      <c r="B5" s="82" t="s">
        <v>2</v>
      </c>
      <c r="C5" s="84" t="s">
        <v>81</v>
      </c>
      <c r="D5" s="85"/>
      <c r="E5" s="84" t="s">
        <v>82</v>
      </c>
      <c r="F5" s="85"/>
    </row>
    <row r="6" spans="1:6" ht="15">
      <c r="A6" s="83"/>
      <c r="B6" s="83"/>
      <c r="C6" s="63" t="s">
        <v>3</v>
      </c>
      <c r="D6" s="26" t="s">
        <v>4</v>
      </c>
      <c r="E6" s="26" t="s">
        <v>3</v>
      </c>
      <c r="F6" s="26" t="s">
        <v>4</v>
      </c>
    </row>
    <row r="7" spans="1:6" ht="15">
      <c r="A7" s="18" t="s">
        <v>40</v>
      </c>
      <c r="B7" s="64">
        <v>2</v>
      </c>
      <c r="C7" s="64">
        <v>3</v>
      </c>
      <c r="D7" s="64">
        <v>4</v>
      </c>
      <c r="E7" s="64">
        <v>3</v>
      </c>
      <c r="F7" s="64">
        <v>4</v>
      </c>
    </row>
    <row r="8" spans="1:6" ht="16.5" customHeight="1">
      <c r="A8" s="18" t="s">
        <v>40</v>
      </c>
      <c r="B8" s="27" t="s">
        <v>5</v>
      </c>
      <c r="C8" s="17">
        <v>658.21</v>
      </c>
      <c r="D8" s="17">
        <v>78.08</v>
      </c>
      <c r="E8" s="17">
        <v>52.94148</v>
      </c>
      <c r="F8" s="17">
        <v>78.08477876106195</v>
      </c>
    </row>
    <row r="9" spans="1:6" ht="17.25" customHeight="1">
      <c r="A9" s="18" t="s">
        <v>41</v>
      </c>
      <c r="B9" s="27" t="s">
        <v>6</v>
      </c>
      <c r="C9" s="18">
        <v>379.1</v>
      </c>
      <c r="D9" s="18">
        <v>44.974009489916966</v>
      </c>
      <c r="E9" s="18">
        <v>30.492279999999997</v>
      </c>
      <c r="F9" s="18">
        <v>44.973864306784655</v>
      </c>
    </row>
    <row r="10" spans="1:6" ht="19.5" customHeight="1">
      <c r="A10" s="19" t="s">
        <v>42</v>
      </c>
      <c r="B10" s="27" t="s">
        <v>7</v>
      </c>
      <c r="C10" s="18">
        <v>0</v>
      </c>
      <c r="D10" s="18">
        <v>0</v>
      </c>
      <c r="E10" s="18">
        <v>0</v>
      </c>
      <c r="F10" s="18">
        <v>0</v>
      </c>
    </row>
    <row r="11" spans="1:6" ht="21.75" customHeight="1">
      <c r="A11" s="19" t="s">
        <v>43</v>
      </c>
      <c r="B11" s="28" t="s">
        <v>8</v>
      </c>
      <c r="C11" s="19">
        <v>356.25</v>
      </c>
      <c r="D11" s="19">
        <v>42.25978647686833</v>
      </c>
      <c r="E11" s="19">
        <v>28.652279999999998</v>
      </c>
      <c r="F11" s="19">
        <v>42.26</v>
      </c>
    </row>
    <row r="12" spans="1:6" ht="18.75" customHeight="1">
      <c r="A12" s="18" t="s">
        <v>44</v>
      </c>
      <c r="B12" s="27" t="s">
        <v>9</v>
      </c>
      <c r="C12" s="18">
        <v>0</v>
      </c>
      <c r="D12" s="18">
        <v>0</v>
      </c>
      <c r="E12" s="18">
        <v>0</v>
      </c>
      <c r="F12" s="18">
        <v>0</v>
      </c>
    </row>
    <row r="13" spans="1:6" ht="22.5" customHeight="1">
      <c r="A13" s="19" t="s">
        <v>10</v>
      </c>
      <c r="B13" s="28" t="s">
        <v>11</v>
      </c>
      <c r="C13" s="19">
        <v>0</v>
      </c>
      <c r="D13" s="19">
        <v>0</v>
      </c>
      <c r="E13" s="19">
        <v>0</v>
      </c>
      <c r="F13" s="19">
        <v>0</v>
      </c>
    </row>
    <row r="14" spans="1:6" ht="21.75" customHeight="1">
      <c r="A14" s="19" t="s">
        <v>45</v>
      </c>
      <c r="B14" s="28" t="s">
        <v>12</v>
      </c>
      <c r="C14" s="19">
        <v>17.53</v>
      </c>
      <c r="D14" s="19">
        <v>2.084223013048636</v>
      </c>
      <c r="E14" s="19">
        <v>1.41</v>
      </c>
      <c r="F14" s="19">
        <v>2.079646017699115</v>
      </c>
    </row>
    <row r="15" spans="1:6" ht="20.25" customHeight="1">
      <c r="A15" s="19" t="s">
        <v>46</v>
      </c>
      <c r="B15" s="28" t="s">
        <v>13</v>
      </c>
      <c r="C15" s="19">
        <v>5.310899999999999</v>
      </c>
      <c r="D15" s="19">
        <v>0.63</v>
      </c>
      <c r="E15" s="19">
        <v>0.43</v>
      </c>
      <c r="F15" s="19">
        <v>0.6342182890855458</v>
      </c>
    </row>
    <row r="16" spans="1:6" ht="18.75" customHeight="1">
      <c r="A16" s="18" t="s">
        <v>47</v>
      </c>
      <c r="B16" s="27" t="s">
        <v>14</v>
      </c>
      <c r="C16" s="18">
        <v>42.07</v>
      </c>
      <c r="D16" s="18">
        <v>4.988137603795966</v>
      </c>
      <c r="E16" s="18">
        <v>3.38322</v>
      </c>
      <c r="F16" s="18">
        <v>4.99</v>
      </c>
    </row>
    <row r="17" spans="1:6" ht="15">
      <c r="A17" s="18" t="s">
        <v>48</v>
      </c>
      <c r="B17" s="27" t="s">
        <v>15</v>
      </c>
      <c r="C17" s="18">
        <v>64.32</v>
      </c>
      <c r="D17" s="18">
        <v>7.631743772241992</v>
      </c>
      <c r="E17" s="18">
        <v>5.17376</v>
      </c>
      <c r="F17" s="18">
        <v>7.630914454277286</v>
      </c>
    </row>
    <row r="18" spans="1:6" ht="21" customHeight="1">
      <c r="A18" s="19" t="s">
        <v>49</v>
      </c>
      <c r="B18" s="28" t="s">
        <v>16</v>
      </c>
      <c r="C18" s="19">
        <v>56.56</v>
      </c>
      <c r="D18" s="19">
        <v>6.711743772241992</v>
      </c>
      <c r="E18" s="19">
        <v>4.55</v>
      </c>
      <c r="F18" s="19">
        <v>6.710914454277286</v>
      </c>
    </row>
    <row r="19" spans="1:6" ht="15">
      <c r="A19" s="19" t="s">
        <v>50</v>
      </c>
      <c r="B19" s="28" t="s">
        <v>17</v>
      </c>
      <c r="C19" s="19">
        <v>7.7556</v>
      </c>
      <c r="D19" s="19">
        <v>0.92</v>
      </c>
      <c r="E19" s="19">
        <v>0.62376</v>
      </c>
      <c r="F19" s="19">
        <v>0.92</v>
      </c>
    </row>
    <row r="20" spans="1:6" ht="16.5" customHeight="1">
      <c r="A20" s="18" t="s">
        <v>51</v>
      </c>
      <c r="B20" s="27" t="s">
        <v>18</v>
      </c>
      <c r="C20" s="18">
        <v>172.73</v>
      </c>
      <c r="D20" s="18">
        <v>20.492289442467374</v>
      </c>
      <c r="E20" s="18">
        <v>13.892220000000002</v>
      </c>
      <c r="F20" s="18">
        <v>20.490000000000002</v>
      </c>
    </row>
    <row r="21" spans="1:6" ht="20.25" customHeight="1">
      <c r="A21" s="19" t="s">
        <v>52</v>
      </c>
      <c r="B21" s="28" t="s">
        <v>19</v>
      </c>
      <c r="C21" s="19">
        <v>139.94</v>
      </c>
      <c r="D21" s="19">
        <v>16.60142348754448</v>
      </c>
      <c r="E21" s="19">
        <v>11.254800000000001</v>
      </c>
      <c r="F21" s="19">
        <v>16.6</v>
      </c>
    </row>
    <row r="22" spans="1:6" ht="15">
      <c r="A22" s="19" t="s">
        <v>53</v>
      </c>
      <c r="B22" s="28" t="s">
        <v>20</v>
      </c>
      <c r="C22" s="19">
        <v>32.79</v>
      </c>
      <c r="D22" s="19">
        <v>3.890865954922894</v>
      </c>
      <c r="E22" s="19">
        <v>2.63742</v>
      </c>
      <c r="F22" s="19">
        <v>3.89</v>
      </c>
    </row>
    <row r="23" spans="1:6" ht="17.25" customHeight="1">
      <c r="A23" s="18" t="s">
        <v>54</v>
      </c>
      <c r="B23" s="27" t="s">
        <v>21</v>
      </c>
      <c r="C23" s="18">
        <v>81.18</v>
      </c>
      <c r="D23" s="18">
        <v>9.64</v>
      </c>
      <c r="E23" s="18">
        <v>6.53</v>
      </c>
      <c r="F23" s="18">
        <v>9.639999999999999</v>
      </c>
    </row>
    <row r="24" spans="1:6" ht="20.25" customHeight="1">
      <c r="A24" s="19" t="s">
        <v>55</v>
      </c>
      <c r="B24" s="28" t="s">
        <v>19</v>
      </c>
      <c r="C24" s="19">
        <v>71.91</v>
      </c>
      <c r="D24" s="19">
        <v>8.52787663107948</v>
      </c>
      <c r="E24" s="19">
        <v>5.783339999999999</v>
      </c>
      <c r="F24" s="19">
        <v>8.53</v>
      </c>
    </row>
    <row r="25" spans="1:6" ht="15">
      <c r="A25" s="19" t="s">
        <v>56</v>
      </c>
      <c r="B25" s="28" t="s">
        <v>20</v>
      </c>
      <c r="C25" s="19">
        <v>9.37</v>
      </c>
      <c r="D25" s="19">
        <v>1.1055753262158956</v>
      </c>
      <c r="E25" s="19">
        <v>0.75258</v>
      </c>
      <c r="F25" s="19">
        <v>1.11</v>
      </c>
    </row>
    <row r="26" spans="1:6" ht="16.5" customHeight="1">
      <c r="A26" s="18" t="s">
        <v>57</v>
      </c>
      <c r="B26" s="27" t="s">
        <v>22</v>
      </c>
      <c r="C26" s="18">
        <v>0</v>
      </c>
      <c r="D26" s="18">
        <v>0</v>
      </c>
      <c r="E26" s="18">
        <v>0</v>
      </c>
      <c r="F26" s="18">
        <v>0</v>
      </c>
    </row>
    <row r="27" spans="1:6" ht="20.25" customHeight="1">
      <c r="A27" s="18" t="s">
        <v>58</v>
      </c>
      <c r="B27" s="28" t="s">
        <v>19</v>
      </c>
      <c r="C27" s="18">
        <v>0</v>
      </c>
      <c r="D27" s="18">
        <v>0</v>
      </c>
      <c r="E27" s="18">
        <v>0</v>
      </c>
      <c r="F27" s="18">
        <v>0</v>
      </c>
    </row>
    <row r="28" spans="1:6" ht="15">
      <c r="A28" s="18" t="s">
        <v>59</v>
      </c>
      <c r="B28" s="28" t="s">
        <v>20</v>
      </c>
      <c r="C28" s="18">
        <v>0</v>
      </c>
      <c r="D28" s="18">
        <v>0</v>
      </c>
      <c r="E28" s="18">
        <v>0</v>
      </c>
      <c r="F28" s="18">
        <v>0</v>
      </c>
    </row>
    <row r="29" spans="1:6" ht="15">
      <c r="A29" s="18" t="s">
        <v>60</v>
      </c>
      <c r="B29" s="27" t="s">
        <v>23</v>
      </c>
      <c r="C29" s="18">
        <v>0</v>
      </c>
      <c r="D29" s="18">
        <v>0</v>
      </c>
      <c r="E29" s="18">
        <v>0</v>
      </c>
      <c r="F29" s="18">
        <v>0</v>
      </c>
    </row>
    <row r="30" spans="1:6" ht="21.75" customHeight="1">
      <c r="A30" s="18" t="s">
        <v>61</v>
      </c>
      <c r="B30" s="27" t="s">
        <v>24</v>
      </c>
      <c r="C30" s="18">
        <v>739.4765</v>
      </c>
      <c r="D30" s="18">
        <v>87.71963226571766</v>
      </c>
      <c r="E30" s="18">
        <v>59.47</v>
      </c>
      <c r="F30" s="18">
        <v>87.72477876106196</v>
      </c>
    </row>
    <row r="31" spans="1:6" ht="18.75" customHeight="1">
      <c r="A31" s="18" t="s">
        <v>62</v>
      </c>
      <c r="B31" s="27" t="s">
        <v>25</v>
      </c>
      <c r="C31" s="18">
        <v>0</v>
      </c>
      <c r="D31" s="18">
        <v>0</v>
      </c>
      <c r="E31" s="18">
        <v>0</v>
      </c>
      <c r="F31" s="18">
        <v>0</v>
      </c>
    </row>
    <row r="32" spans="1:6" ht="19.5" customHeight="1">
      <c r="A32" s="18" t="s">
        <v>63</v>
      </c>
      <c r="B32" s="27" t="s">
        <v>26</v>
      </c>
      <c r="C32" s="18">
        <v>0</v>
      </c>
      <c r="D32" s="18">
        <v>0</v>
      </c>
      <c r="E32" s="18">
        <v>0</v>
      </c>
      <c r="F32" s="18">
        <v>0</v>
      </c>
    </row>
    <row r="33" spans="1:6" ht="15">
      <c r="A33" s="19" t="s">
        <v>64</v>
      </c>
      <c r="B33" s="28" t="s">
        <v>27</v>
      </c>
      <c r="C33" s="19">
        <v>0</v>
      </c>
      <c r="D33" s="19">
        <v>0</v>
      </c>
      <c r="E33" s="19">
        <v>0</v>
      </c>
      <c r="F33" s="19">
        <v>0</v>
      </c>
    </row>
    <row r="34" spans="1:6" ht="20.25" customHeight="1">
      <c r="A34" s="19" t="s">
        <v>65</v>
      </c>
      <c r="B34" s="28" t="s">
        <v>28</v>
      </c>
      <c r="C34" s="19">
        <v>0</v>
      </c>
      <c r="D34" s="19">
        <v>0</v>
      </c>
      <c r="E34" s="19">
        <v>0</v>
      </c>
      <c r="F34" s="19">
        <v>0</v>
      </c>
    </row>
    <row r="35" spans="1:6" ht="20.25" customHeight="1">
      <c r="A35" s="19" t="s">
        <v>66</v>
      </c>
      <c r="B35" s="28" t="s">
        <v>29</v>
      </c>
      <c r="C35" s="19">
        <v>0</v>
      </c>
      <c r="D35" s="19">
        <v>0</v>
      </c>
      <c r="E35" s="19">
        <v>0</v>
      </c>
      <c r="F35" s="19">
        <v>0</v>
      </c>
    </row>
    <row r="36" spans="1:6" ht="21" customHeight="1">
      <c r="A36" s="19" t="s">
        <v>67</v>
      </c>
      <c r="B36" s="28" t="s">
        <v>30</v>
      </c>
      <c r="C36" s="19">
        <v>0</v>
      </c>
      <c r="D36" s="19">
        <v>0</v>
      </c>
      <c r="E36" s="19">
        <v>0</v>
      </c>
      <c r="F36" s="19">
        <v>0</v>
      </c>
    </row>
    <row r="37" spans="1:6" ht="19.5" customHeight="1">
      <c r="A37" s="18" t="s">
        <v>68</v>
      </c>
      <c r="B37" s="27" t="s">
        <v>31</v>
      </c>
      <c r="C37" s="18">
        <v>739.4765</v>
      </c>
      <c r="D37" s="18">
        <v>87.71963226571766</v>
      </c>
      <c r="E37" s="18">
        <v>59.477399999999996</v>
      </c>
      <c r="F37" s="18">
        <v>87.72477876106196</v>
      </c>
    </row>
    <row r="38" spans="1:6" ht="17.25" customHeight="1">
      <c r="A38" s="18" t="s">
        <v>69</v>
      </c>
      <c r="B38" s="27" t="s">
        <v>32</v>
      </c>
      <c r="C38" s="20" t="s">
        <v>76</v>
      </c>
      <c r="D38" s="18">
        <v>87.72</v>
      </c>
      <c r="E38" s="20" t="s">
        <v>76</v>
      </c>
      <c r="F38" s="18">
        <v>87.72</v>
      </c>
    </row>
    <row r="39" spans="1:6" ht="15">
      <c r="A39" s="18" t="s">
        <v>70</v>
      </c>
      <c r="B39" s="27" t="s">
        <v>33</v>
      </c>
      <c r="C39" s="20" t="s">
        <v>76</v>
      </c>
      <c r="D39" s="18">
        <v>0</v>
      </c>
      <c r="E39" s="20" t="s">
        <v>76</v>
      </c>
      <c r="F39" s="18">
        <v>0</v>
      </c>
    </row>
    <row r="40" spans="1:6" ht="18.75" customHeight="1">
      <c r="A40" s="18" t="s">
        <v>71</v>
      </c>
      <c r="B40" s="27" t="s">
        <v>34</v>
      </c>
      <c r="C40" s="20"/>
      <c r="D40" s="18">
        <v>95.1</v>
      </c>
      <c r="E40" s="20"/>
      <c r="F40" s="18">
        <v>95.1</v>
      </c>
    </row>
    <row r="41" spans="1:6" ht="17.25" customHeight="1">
      <c r="A41" s="18" t="s">
        <v>72</v>
      </c>
      <c r="B41" s="27" t="s">
        <v>35</v>
      </c>
      <c r="C41" s="20"/>
      <c r="D41" s="18">
        <v>0</v>
      </c>
      <c r="E41" s="20"/>
      <c r="F41" s="18">
        <v>0</v>
      </c>
    </row>
    <row r="42" spans="1:6" ht="20.25" customHeight="1">
      <c r="A42" s="18" t="s">
        <v>73</v>
      </c>
      <c r="B42" s="27" t="s">
        <v>36</v>
      </c>
      <c r="C42" s="20"/>
      <c r="D42" s="18">
        <v>100</v>
      </c>
      <c r="E42" s="20"/>
      <c r="F42" s="18">
        <v>100</v>
      </c>
    </row>
    <row r="43" spans="1:6" ht="24" customHeight="1">
      <c r="A43" s="18" t="s">
        <v>74</v>
      </c>
      <c r="B43" s="27" t="s">
        <v>37</v>
      </c>
      <c r="C43" s="18">
        <v>8430</v>
      </c>
      <c r="D43" s="20"/>
      <c r="E43" s="18">
        <v>678</v>
      </c>
      <c r="F43" s="20"/>
    </row>
    <row r="44" spans="1:6" ht="21.75" customHeight="1">
      <c r="A44" s="18" t="s">
        <v>75</v>
      </c>
      <c r="B44" s="27" t="s">
        <v>38</v>
      </c>
      <c r="C44" s="18">
        <v>0</v>
      </c>
      <c r="D44" s="18">
        <v>0</v>
      </c>
      <c r="E44" s="18">
        <v>0</v>
      </c>
      <c r="F44" s="18">
        <v>0</v>
      </c>
    </row>
    <row r="45" spans="1:6" ht="21.75" customHeight="1">
      <c r="A45" s="29" t="s">
        <v>77</v>
      </c>
      <c r="B45" s="27" t="s">
        <v>78</v>
      </c>
      <c r="C45" s="30" t="s">
        <v>76</v>
      </c>
      <c r="D45" s="31">
        <v>105.26355871886119</v>
      </c>
      <c r="E45" s="32" t="s">
        <v>76</v>
      </c>
      <c r="F45" s="31">
        <v>105.26</v>
      </c>
    </row>
    <row r="46" spans="1:2" ht="15">
      <c r="A46" s="3"/>
      <c r="B46" s="1" t="s">
        <v>39</v>
      </c>
    </row>
    <row r="47" ht="15">
      <c r="A47" s="2"/>
    </row>
    <row r="48" ht="15">
      <c r="A48" s="2"/>
    </row>
    <row r="49" spans="1:3" ht="15">
      <c r="A49" s="3"/>
      <c r="B49" s="13"/>
      <c r="C49" s="14"/>
    </row>
    <row r="50" spans="1:3" ht="15.75">
      <c r="A50" s="4"/>
      <c r="B50" s="15"/>
      <c r="C50" s="14"/>
    </row>
    <row r="51" spans="1:3" ht="15">
      <c r="A51" s="3"/>
      <c r="B51" s="16"/>
      <c r="C51" s="14"/>
    </row>
  </sheetData>
  <sheetProtection/>
  <mergeCells count="7">
    <mergeCell ref="A2:F2"/>
    <mergeCell ref="A3:F3"/>
    <mergeCell ref="A4:F4"/>
    <mergeCell ref="A5:A6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A4" sqref="A4:F4"/>
    </sheetView>
  </sheetViews>
  <sheetFormatPr defaultColWidth="9.140625" defaultRowHeight="15"/>
  <cols>
    <col min="2" max="2" width="55.421875" style="0" customWidth="1"/>
    <col min="3" max="3" width="15.8515625" style="0" customWidth="1"/>
    <col min="4" max="4" width="14.7109375" style="0" customWidth="1"/>
    <col min="5" max="5" width="14.00390625" style="0" customWidth="1"/>
    <col min="6" max="6" width="14.7109375" style="0" customWidth="1"/>
  </cols>
  <sheetData>
    <row r="1" ht="15">
      <c r="E1" t="s">
        <v>88</v>
      </c>
    </row>
    <row r="2" spans="1:6" ht="15.75">
      <c r="A2" s="79" t="s">
        <v>80</v>
      </c>
      <c r="B2" s="79"/>
      <c r="C2" s="79"/>
      <c r="D2" s="79"/>
      <c r="E2" s="79"/>
      <c r="F2" s="79"/>
    </row>
    <row r="3" spans="1:6" ht="30.75" customHeight="1">
      <c r="A3" s="80" t="s">
        <v>0</v>
      </c>
      <c r="B3" s="80"/>
      <c r="C3" s="80"/>
      <c r="D3" s="80"/>
      <c r="E3" s="80"/>
      <c r="F3" s="80"/>
    </row>
    <row r="4" spans="1:6" ht="15">
      <c r="A4" s="81"/>
      <c r="B4" s="81"/>
      <c r="C4" s="81"/>
      <c r="D4" s="81"/>
      <c r="E4" s="81"/>
      <c r="F4" s="81"/>
    </row>
    <row r="5" spans="1:6" ht="15">
      <c r="A5" s="82" t="s">
        <v>1</v>
      </c>
      <c r="B5" s="82" t="s">
        <v>2</v>
      </c>
      <c r="C5" s="84" t="s">
        <v>81</v>
      </c>
      <c r="D5" s="85"/>
      <c r="E5" s="84" t="s">
        <v>82</v>
      </c>
      <c r="F5" s="85"/>
    </row>
    <row r="6" spans="1:6" ht="15">
      <c r="A6" s="83"/>
      <c r="B6" s="83"/>
      <c r="C6" s="26" t="s">
        <v>3</v>
      </c>
      <c r="D6" s="26" t="s">
        <v>4</v>
      </c>
      <c r="E6" s="26" t="s">
        <v>3</v>
      </c>
      <c r="F6" s="26" t="s">
        <v>4</v>
      </c>
    </row>
    <row r="7" spans="1:6" ht="15">
      <c r="A7" s="33" t="s">
        <v>40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7" ht="21.75" customHeight="1">
      <c r="A8" s="18" t="s">
        <v>40</v>
      </c>
      <c r="B8" s="27" t="s">
        <v>5</v>
      </c>
      <c r="C8" s="22">
        <v>41.6442</v>
      </c>
      <c r="D8" s="22">
        <v>4.94</v>
      </c>
      <c r="E8" s="22">
        <v>3.35</v>
      </c>
      <c r="F8" s="22">
        <v>4.94</v>
      </c>
      <c r="G8" s="44"/>
    </row>
    <row r="9" spans="1:6" ht="22.5" customHeight="1">
      <c r="A9" s="18" t="s">
        <v>41</v>
      </c>
      <c r="B9" s="27" t="s">
        <v>6</v>
      </c>
      <c r="C9" s="35">
        <v>0</v>
      </c>
      <c r="D9" s="35">
        <v>0</v>
      </c>
      <c r="E9" s="35">
        <v>0</v>
      </c>
      <c r="F9" s="35">
        <v>0</v>
      </c>
    </row>
    <row r="10" spans="1:6" ht="19.5" customHeight="1">
      <c r="A10" s="19" t="s">
        <v>42</v>
      </c>
      <c r="B10" s="27" t="s">
        <v>7</v>
      </c>
      <c r="C10" s="35">
        <v>0</v>
      </c>
      <c r="D10" s="35">
        <v>0</v>
      </c>
      <c r="E10" s="35">
        <v>0</v>
      </c>
      <c r="F10" s="35">
        <v>0</v>
      </c>
    </row>
    <row r="11" spans="1:6" ht="18.75" customHeight="1">
      <c r="A11" s="19" t="s">
        <v>43</v>
      </c>
      <c r="B11" s="28" t="s">
        <v>8</v>
      </c>
      <c r="C11" s="36">
        <v>0</v>
      </c>
      <c r="D11" s="36">
        <v>0</v>
      </c>
      <c r="E11" s="36">
        <v>0</v>
      </c>
      <c r="F11" s="36">
        <v>0</v>
      </c>
    </row>
    <row r="12" spans="1:6" ht="21" customHeight="1">
      <c r="A12" s="18" t="s">
        <v>44</v>
      </c>
      <c r="B12" s="27" t="s">
        <v>9</v>
      </c>
      <c r="C12" s="35">
        <v>0</v>
      </c>
      <c r="D12" s="35">
        <v>0</v>
      </c>
      <c r="E12" s="35">
        <v>0</v>
      </c>
      <c r="F12" s="35">
        <v>0</v>
      </c>
    </row>
    <row r="13" spans="1:6" ht="22.5" customHeight="1">
      <c r="A13" s="19" t="s">
        <v>10</v>
      </c>
      <c r="B13" s="28" t="s">
        <v>11</v>
      </c>
      <c r="C13" s="36">
        <v>0</v>
      </c>
      <c r="D13" s="36">
        <v>0</v>
      </c>
      <c r="E13" s="36">
        <v>0</v>
      </c>
      <c r="F13" s="36">
        <v>0</v>
      </c>
    </row>
    <row r="14" spans="1:6" ht="20.25" customHeight="1">
      <c r="A14" s="19" t="s">
        <v>45</v>
      </c>
      <c r="B14" s="28" t="s">
        <v>12</v>
      </c>
      <c r="C14" s="36">
        <v>0</v>
      </c>
      <c r="D14" s="36">
        <v>0</v>
      </c>
      <c r="E14" s="36">
        <v>0</v>
      </c>
      <c r="F14" s="36">
        <v>0</v>
      </c>
    </row>
    <row r="15" spans="1:6" ht="19.5" customHeight="1">
      <c r="A15" s="19" t="s">
        <v>46</v>
      </c>
      <c r="B15" s="28" t="s">
        <v>13</v>
      </c>
      <c r="C15" s="36">
        <v>0</v>
      </c>
      <c r="D15" s="36">
        <v>0</v>
      </c>
      <c r="E15" s="36">
        <v>0</v>
      </c>
      <c r="F15" s="36">
        <v>0</v>
      </c>
    </row>
    <row r="16" spans="1:6" ht="21.75" customHeight="1">
      <c r="A16" s="18" t="s">
        <v>47</v>
      </c>
      <c r="B16" s="27" t="s">
        <v>14</v>
      </c>
      <c r="C16" s="37">
        <v>12.392100000000001</v>
      </c>
      <c r="D16" s="35">
        <v>1.47</v>
      </c>
      <c r="E16" s="35">
        <v>0.99</v>
      </c>
      <c r="F16" s="35">
        <v>1.47</v>
      </c>
    </row>
    <row r="17" spans="1:6" ht="22.5" customHeight="1">
      <c r="A17" s="18" t="s">
        <v>48</v>
      </c>
      <c r="B17" s="27" t="s">
        <v>15</v>
      </c>
      <c r="C17" s="37">
        <v>8.5986</v>
      </c>
      <c r="D17" s="37">
        <v>1.02</v>
      </c>
      <c r="E17" s="37">
        <v>0.69054</v>
      </c>
      <c r="F17" s="37">
        <v>1.02</v>
      </c>
    </row>
    <row r="18" spans="1:6" ht="19.5" customHeight="1">
      <c r="A18" s="19" t="s">
        <v>49</v>
      </c>
      <c r="B18" s="28" t="s">
        <v>16</v>
      </c>
      <c r="C18" s="38">
        <v>3.7935</v>
      </c>
      <c r="D18" s="36">
        <v>0.45</v>
      </c>
      <c r="E18" s="36">
        <v>0.30465000000000003</v>
      </c>
      <c r="F18" s="36">
        <v>0.45</v>
      </c>
    </row>
    <row r="19" spans="1:6" ht="15">
      <c r="A19" s="19" t="s">
        <v>50</v>
      </c>
      <c r="B19" s="28" t="s">
        <v>17</v>
      </c>
      <c r="C19" s="38">
        <v>4.8050999999999995</v>
      </c>
      <c r="D19" s="36">
        <v>0.57</v>
      </c>
      <c r="E19" s="36">
        <v>0.38589</v>
      </c>
      <c r="F19" s="36">
        <v>0.57</v>
      </c>
    </row>
    <row r="20" spans="1:6" ht="20.25" customHeight="1">
      <c r="A20" s="18" t="s">
        <v>51</v>
      </c>
      <c r="B20" s="27" t="s">
        <v>18</v>
      </c>
      <c r="C20" s="37">
        <v>20.6535</v>
      </c>
      <c r="D20" s="37">
        <v>2.45</v>
      </c>
      <c r="E20" s="37">
        <v>1.65865</v>
      </c>
      <c r="F20" s="37">
        <v>2.45</v>
      </c>
    </row>
    <row r="21" spans="1:6" ht="22.5" customHeight="1">
      <c r="A21" s="19" t="s">
        <v>52</v>
      </c>
      <c r="B21" s="28" t="s">
        <v>19</v>
      </c>
      <c r="C21" s="38">
        <v>16.6914</v>
      </c>
      <c r="D21" s="36">
        <v>1.98</v>
      </c>
      <c r="E21" s="36">
        <v>1.34046</v>
      </c>
      <c r="F21" s="36">
        <v>1.98</v>
      </c>
    </row>
    <row r="22" spans="1:6" ht="15">
      <c r="A22" s="19" t="s">
        <v>53</v>
      </c>
      <c r="B22" s="28" t="s">
        <v>20</v>
      </c>
      <c r="C22" s="38">
        <v>3.9621</v>
      </c>
      <c r="D22" s="36">
        <v>0.47</v>
      </c>
      <c r="E22" s="36">
        <v>0.31819</v>
      </c>
      <c r="F22" s="36">
        <v>0.47</v>
      </c>
    </row>
    <row r="23" spans="1:6" ht="21" customHeight="1">
      <c r="A23" s="18" t="s">
        <v>54</v>
      </c>
      <c r="B23" s="27" t="s">
        <v>21</v>
      </c>
      <c r="C23" s="37">
        <v>9.020100000000001</v>
      </c>
      <c r="D23" s="37">
        <v>1.07</v>
      </c>
      <c r="E23" s="37">
        <v>0.72439</v>
      </c>
      <c r="F23" s="37">
        <v>1.07</v>
      </c>
    </row>
    <row r="24" spans="1:6" ht="21.75" customHeight="1">
      <c r="A24" s="19" t="s">
        <v>55</v>
      </c>
      <c r="B24" s="28" t="s">
        <v>19</v>
      </c>
      <c r="C24" s="38">
        <v>8.598600000000001</v>
      </c>
      <c r="D24" s="36">
        <v>1.02</v>
      </c>
      <c r="E24" s="36">
        <v>0.6905399999999999</v>
      </c>
      <c r="F24" s="36">
        <v>1.02</v>
      </c>
    </row>
    <row r="25" spans="1:6" ht="15">
      <c r="A25" s="19" t="s">
        <v>56</v>
      </c>
      <c r="B25" s="28" t="s">
        <v>20</v>
      </c>
      <c r="C25" s="38">
        <v>0.4215</v>
      </c>
      <c r="D25" s="36">
        <v>0.05</v>
      </c>
      <c r="E25" s="36">
        <v>0.03385</v>
      </c>
      <c r="F25" s="36">
        <v>0.05</v>
      </c>
    </row>
    <row r="26" spans="1:6" ht="22.5" customHeight="1">
      <c r="A26" s="18" t="s">
        <v>57</v>
      </c>
      <c r="B26" s="27" t="s">
        <v>22</v>
      </c>
      <c r="C26" s="35">
        <v>8.8515</v>
      </c>
      <c r="D26" s="35">
        <v>1.05</v>
      </c>
      <c r="E26" s="35">
        <v>0.7108500000000001</v>
      </c>
      <c r="F26" s="35">
        <v>1.05</v>
      </c>
    </row>
    <row r="27" spans="1:6" ht="20.25" customHeight="1">
      <c r="A27" s="18" t="s">
        <v>58</v>
      </c>
      <c r="B27" s="28" t="s">
        <v>19</v>
      </c>
      <c r="C27" s="35">
        <v>8.43</v>
      </c>
      <c r="D27" s="35">
        <v>1</v>
      </c>
      <c r="E27" s="35">
        <v>0.677</v>
      </c>
      <c r="F27" s="35">
        <v>1</v>
      </c>
    </row>
    <row r="28" spans="1:6" ht="15">
      <c r="A28" s="18" t="s">
        <v>59</v>
      </c>
      <c r="B28" s="28" t="s">
        <v>20</v>
      </c>
      <c r="C28" s="35">
        <v>0.4215</v>
      </c>
      <c r="D28" s="35">
        <v>0.05</v>
      </c>
      <c r="E28" s="35">
        <v>0.03385</v>
      </c>
      <c r="F28" s="35">
        <v>0.05</v>
      </c>
    </row>
    <row r="29" spans="1:6" ht="15">
      <c r="A29" s="18" t="s">
        <v>60</v>
      </c>
      <c r="B29" s="27" t="s">
        <v>23</v>
      </c>
      <c r="C29" s="35">
        <v>0</v>
      </c>
      <c r="D29" s="35">
        <v>0</v>
      </c>
      <c r="E29" s="35">
        <v>0</v>
      </c>
      <c r="F29" s="35">
        <v>0</v>
      </c>
    </row>
    <row r="30" spans="1:8" ht="17.25" customHeight="1">
      <c r="A30" s="18" t="s">
        <v>61</v>
      </c>
      <c r="B30" s="27" t="s">
        <v>24</v>
      </c>
      <c r="C30" s="35">
        <v>59.5158</v>
      </c>
      <c r="D30" s="35">
        <v>7.0600000000000005</v>
      </c>
      <c r="E30" s="35">
        <v>4.77962</v>
      </c>
      <c r="F30" s="35">
        <v>7.0600000000000005</v>
      </c>
      <c r="G30" s="60"/>
      <c r="H30" s="62"/>
    </row>
    <row r="31" spans="1:6" ht="18.75" customHeight="1">
      <c r="A31" s="18" t="s">
        <v>62</v>
      </c>
      <c r="B31" s="27" t="s">
        <v>25</v>
      </c>
      <c r="C31" s="35">
        <v>0</v>
      </c>
      <c r="D31" s="35">
        <v>0</v>
      </c>
      <c r="E31" s="35">
        <v>0</v>
      </c>
      <c r="F31" s="35">
        <v>0</v>
      </c>
    </row>
    <row r="32" spans="1:6" ht="20.25" customHeight="1">
      <c r="A32" s="18" t="s">
        <v>63</v>
      </c>
      <c r="B32" s="27" t="s">
        <v>26</v>
      </c>
      <c r="C32" s="35">
        <v>0</v>
      </c>
      <c r="D32" s="35">
        <v>0</v>
      </c>
      <c r="E32" s="35">
        <v>0</v>
      </c>
      <c r="F32" s="35">
        <v>0</v>
      </c>
    </row>
    <row r="33" spans="1:6" ht="16.5" customHeight="1">
      <c r="A33" s="19" t="s">
        <v>64</v>
      </c>
      <c r="B33" s="28" t="s">
        <v>27</v>
      </c>
      <c r="C33" s="36">
        <v>0</v>
      </c>
      <c r="D33" s="36">
        <v>0</v>
      </c>
      <c r="E33" s="36">
        <v>0</v>
      </c>
      <c r="F33" s="36">
        <v>0</v>
      </c>
    </row>
    <row r="34" spans="1:6" ht="20.25" customHeight="1">
      <c r="A34" s="19" t="s">
        <v>65</v>
      </c>
      <c r="B34" s="28" t="s">
        <v>28</v>
      </c>
      <c r="C34" s="36">
        <v>0</v>
      </c>
      <c r="D34" s="36">
        <v>0</v>
      </c>
      <c r="E34" s="36">
        <v>0</v>
      </c>
      <c r="F34" s="36">
        <v>0</v>
      </c>
    </row>
    <row r="35" spans="1:8" ht="23.25" customHeight="1">
      <c r="A35" s="19" t="s">
        <v>66</v>
      </c>
      <c r="B35" s="28" t="s">
        <v>29</v>
      </c>
      <c r="C35" s="36">
        <v>0</v>
      </c>
      <c r="D35" s="36">
        <v>0</v>
      </c>
      <c r="E35" s="36">
        <v>0</v>
      </c>
      <c r="F35" s="36">
        <v>0</v>
      </c>
      <c r="G35" s="62"/>
      <c r="H35" s="62"/>
    </row>
    <row r="36" spans="1:8" ht="25.5" customHeight="1">
      <c r="A36" s="19" t="s">
        <v>67</v>
      </c>
      <c r="B36" s="28" t="s">
        <v>30</v>
      </c>
      <c r="C36" s="36">
        <v>0</v>
      </c>
      <c r="D36" s="36">
        <v>0</v>
      </c>
      <c r="E36" s="36">
        <v>0</v>
      </c>
      <c r="F36" s="36">
        <v>0</v>
      </c>
      <c r="G36" s="62"/>
      <c r="H36" s="62"/>
    </row>
    <row r="37" spans="1:8" ht="22.5" customHeight="1">
      <c r="A37" s="18" t="s">
        <v>68</v>
      </c>
      <c r="B37" s="27" t="s">
        <v>31</v>
      </c>
      <c r="C37" s="35">
        <v>59.5158</v>
      </c>
      <c r="D37" s="35">
        <v>7.0600000000000005</v>
      </c>
      <c r="E37" s="35">
        <v>4.7796199999999995</v>
      </c>
      <c r="F37" s="35">
        <v>7.0600000000000005</v>
      </c>
      <c r="G37" s="51"/>
      <c r="H37" s="61"/>
    </row>
    <row r="38" spans="1:8" ht="22.5" customHeight="1">
      <c r="A38" s="18" t="s">
        <v>69</v>
      </c>
      <c r="B38" s="27" t="s">
        <v>32</v>
      </c>
      <c r="C38" s="20" t="s">
        <v>76</v>
      </c>
      <c r="D38" s="18" t="s">
        <v>76</v>
      </c>
      <c r="E38" s="20" t="s">
        <v>76</v>
      </c>
      <c r="F38" s="20" t="s">
        <v>76</v>
      </c>
      <c r="G38" s="62"/>
      <c r="H38" s="62"/>
    </row>
    <row r="39" spans="1:8" ht="15">
      <c r="A39" s="18" t="s">
        <v>70</v>
      </c>
      <c r="B39" s="27" t="s">
        <v>33</v>
      </c>
      <c r="C39" s="20" t="s">
        <v>76</v>
      </c>
      <c r="D39" s="18">
        <v>0</v>
      </c>
      <c r="E39" s="20" t="s">
        <v>76</v>
      </c>
      <c r="F39" s="20" t="s">
        <v>76</v>
      </c>
      <c r="G39" s="62"/>
      <c r="H39" s="62"/>
    </row>
    <row r="40" spans="1:8" ht="19.5" customHeight="1">
      <c r="A40" s="18" t="s">
        <v>71</v>
      </c>
      <c r="B40" s="27" t="s">
        <v>34</v>
      </c>
      <c r="C40" s="20"/>
      <c r="D40" s="18"/>
      <c r="E40" s="20"/>
      <c r="F40" s="20"/>
      <c r="G40" s="62"/>
      <c r="H40" s="62"/>
    </row>
    <row r="41" spans="1:6" ht="26.25" customHeight="1">
      <c r="A41" s="18" t="s">
        <v>72</v>
      </c>
      <c r="B41" s="27" t="s">
        <v>35</v>
      </c>
      <c r="C41" s="20"/>
      <c r="D41" s="18">
        <v>0</v>
      </c>
      <c r="E41" s="20"/>
      <c r="F41" s="20"/>
    </row>
    <row r="42" spans="1:6" ht="24" customHeight="1">
      <c r="A42" s="18" t="s">
        <v>73</v>
      </c>
      <c r="B42" s="27" t="s">
        <v>36</v>
      </c>
      <c r="C42" s="20"/>
      <c r="D42" s="18">
        <v>100</v>
      </c>
      <c r="E42" s="20"/>
      <c r="F42" s="20"/>
    </row>
    <row r="43" spans="1:6" ht="23.25" customHeight="1">
      <c r="A43" s="18" t="s">
        <v>74</v>
      </c>
      <c r="B43" s="27" t="s">
        <v>37</v>
      </c>
      <c r="C43" s="18">
        <v>8430</v>
      </c>
      <c r="D43" s="20"/>
      <c r="E43" s="18">
        <v>678</v>
      </c>
      <c r="F43" s="18"/>
    </row>
    <row r="44" spans="1:6" ht="26.25" customHeight="1">
      <c r="A44" s="18" t="s">
        <v>75</v>
      </c>
      <c r="B44" s="27" t="s">
        <v>38</v>
      </c>
      <c r="C44" s="18">
        <v>0</v>
      </c>
      <c r="D44" s="18">
        <v>0</v>
      </c>
      <c r="E44" s="18">
        <v>0</v>
      </c>
      <c r="F44" s="18">
        <v>0</v>
      </c>
    </row>
    <row r="45" spans="1:6" ht="25.5" customHeight="1">
      <c r="A45" s="29" t="s">
        <v>77</v>
      </c>
      <c r="B45" s="27" t="s">
        <v>78</v>
      </c>
      <c r="C45" s="30" t="s">
        <v>76</v>
      </c>
      <c r="D45" s="31">
        <v>8.472</v>
      </c>
      <c r="E45" s="31"/>
      <c r="F45" s="31">
        <v>8.472</v>
      </c>
    </row>
    <row r="46" spans="1:2" ht="15">
      <c r="A46" s="3"/>
      <c r="B46" s="1" t="s">
        <v>39</v>
      </c>
    </row>
    <row r="47" ht="15">
      <c r="A47" s="2"/>
    </row>
    <row r="48" ht="15">
      <c r="A48" s="2"/>
    </row>
    <row r="49" spans="1:3" ht="15">
      <c r="A49" s="3"/>
      <c r="B49" s="13"/>
      <c r="C49" s="14"/>
    </row>
    <row r="50" spans="1:3" ht="15.75">
      <c r="A50" s="4"/>
      <c r="B50" s="15"/>
      <c r="C50" s="14"/>
    </row>
    <row r="51" spans="1:3" ht="15">
      <c r="A51" s="3"/>
      <c r="B51" s="16"/>
      <c r="C51" s="14"/>
    </row>
  </sheetData>
  <sheetProtection/>
  <mergeCells count="7">
    <mergeCell ref="A2:F2"/>
    <mergeCell ref="A3:F3"/>
    <mergeCell ref="A4:F4"/>
    <mergeCell ref="A5:A6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2018-11-01T12:20:17Z</cp:lastPrinted>
  <dcterms:created xsi:type="dcterms:W3CDTF">2017-10-11T10:03:22Z</dcterms:created>
  <dcterms:modified xsi:type="dcterms:W3CDTF">2018-11-01T14:22:36Z</dcterms:modified>
  <cp:category/>
  <cp:version/>
  <cp:contentType/>
  <cp:contentStatus/>
</cp:coreProperties>
</file>